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s_auryliene\Desktop\"/>
    </mc:Choice>
  </mc:AlternateContent>
  <xr:revisionPtr revIDLastSave="0" documentId="13_ncr:1_{163932CA-D891-4F87-B3DA-7543BE5972FB}" xr6:coauthVersionLast="47" xr6:coauthVersionMax="47" xr10:uidLastSave="{00000000-0000-0000-0000-000000000000}"/>
  <bookViews>
    <workbookView xWindow="-120" yWindow="-120" windowWidth="29040" windowHeight="15720" xr2:uid="{00000000-000D-0000-FFFF-FFFF00000000}"/>
  </bookViews>
  <sheets>
    <sheet name="pajamos" sheetId="36"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9" i="36" l="1"/>
  <c r="C83" i="36"/>
  <c r="C28" i="36" l="1"/>
  <c r="C26" i="36" l="1"/>
  <c r="C94" i="36" l="1"/>
  <c r="C45" i="36" l="1"/>
  <c r="C44" i="36" s="1"/>
  <c r="C38" i="36"/>
  <c r="C30" i="36"/>
  <c r="C25" i="36"/>
  <c r="C21" i="36"/>
  <c r="C18" i="36"/>
  <c r="C14" i="36"/>
  <c r="C10" i="36"/>
  <c r="C42" i="36" l="1"/>
  <c r="C20" i="36"/>
  <c r="C9" i="36"/>
  <c r="C41" i="36" s="1"/>
  <c r="C92" i="36" l="1"/>
  <c r="C104" i="36" s="1"/>
</calcChain>
</file>

<file path=xl/sharedStrings.xml><?xml version="1.0" encoding="utf-8"?>
<sst xmlns="http://schemas.openxmlformats.org/spreadsheetml/2006/main" count="142" uniqueCount="142">
  <si>
    <t>Trakų rajono savivaldybės</t>
  </si>
  <si>
    <t>tūkst. Eur</t>
  </si>
  <si>
    <t>Eil. Nr.</t>
  </si>
  <si>
    <t xml:space="preserve">PAJAMOS </t>
  </si>
  <si>
    <t>IŠ VISO</t>
  </si>
  <si>
    <t>MOKESČIAI (2+4+8)</t>
  </si>
  <si>
    <t>Turto mokesčiai (5+6+7)</t>
  </si>
  <si>
    <t>Žemės mokestis</t>
  </si>
  <si>
    <t>Nekilnojamo turto mokestis</t>
  </si>
  <si>
    <t>Paveldimo turto mokestis</t>
  </si>
  <si>
    <t>Mokestis už aplinkos teršimą</t>
  </si>
  <si>
    <t>Vietinė rinkliava už komunalinių atliekų tvarkymą</t>
  </si>
  <si>
    <t>Kitos vietinės rinkliavos</t>
  </si>
  <si>
    <t>Palūkanos už paskolas</t>
  </si>
  <si>
    <t>Nuomos mokestis už valstybinę žemę ir valstybinius vidaus vandenų telkinius</t>
  </si>
  <si>
    <t>Mokesčiai už valstybinius gamtos išteklius</t>
  </si>
  <si>
    <t>Pajamos už ilgalaikio ir trumpalaikio materialiojo turto nuomą</t>
  </si>
  <si>
    <t>Įmokos už išlaikymą švietimo, socialinės apsaugos ir kitose įstaigose</t>
  </si>
  <si>
    <t>Pajamos iš baudų, konfiskuoto turto ir kitų netesybų</t>
  </si>
  <si>
    <t xml:space="preserve">Kitos neišvardytos pajamos (aplinkos apsaugos rėmimo specialioji programa) </t>
  </si>
  <si>
    <t>Kitos neišvardytos pajamos</t>
  </si>
  <si>
    <t>Pastatų ir statinių realizavimo pajamos</t>
  </si>
  <si>
    <t>Valstybinėms (valstybės perduotoms savivaldybėms) funkcijoms atlikti:</t>
  </si>
  <si>
    <t xml:space="preserve">     valstybinės kalbos vartojimo ir taisyklingumo kontrolei</t>
  </si>
  <si>
    <t xml:space="preserve">     socialinėms išmokoms ir kompensacijoms skaičiuoti ir mokėti </t>
  </si>
  <si>
    <t xml:space="preserve">     socialinei paramai mokiniams </t>
  </si>
  <si>
    <t xml:space="preserve">     socialinėms paslaugoms (asmenų su sunkia negalia globai) </t>
  </si>
  <si>
    <t xml:space="preserve">     socialinėms paslaugoms (soc.darbuotojų darbui su socialinės rizikos šeimomis) </t>
  </si>
  <si>
    <t xml:space="preserve">     būsto nuomos mokesčio dalies kompensacijai</t>
  </si>
  <si>
    <t xml:space="preserve">     jaunimo teisių apsaugai</t>
  </si>
  <si>
    <t xml:space="preserve">     savivaldybių patvirtintoms užimtumo didinimo programoms įgyvendinti</t>
  </si>
  <si>
    <t xml:space="preserve">      civilinės būklės aktams registruoti</t>
  </si>
  <si>
    <t xml:space="preserve">     valstybės garantuojamai pirminei teisinei pagalbai teikti</t>
  </si>
  <si>
    <t xml:space="preserve">     gyventojų registrui tvarkyti ir duomenims valstybės registrams teikti</t>
  </si>
  <si>
    <t xml:space="preserve">     priešgaisrinei saugai</t>
  </si>
  <si>
    <t xml:space="preserve">     žemės ūkio funkcijoms atlikti</t>
  </si>
  <si>
    <t xml:space="preserve">     melioracijai</t>
  </si>
  <si>
    <t xml:space="preserve">     savivaldybėms priskirtiems archyviniams dokumentams tvarkyti</t>
  </si>
  <si>
    <t xml:space="preserve">     neveiksnių asmenų būklės peržiūrėjimui užtikrinti</t>
  </si>
  <si>
    <t xml:space="preserve">    savivaldybės erdvinių duomenų rinkinio tvarkymas</t>
  </si>
  <si>
    <t xml:space="preserve">Ugdymo reikmėms finansuoti </t>
  </si>
  <si>
    <t>Savivaldybių mokykloms (klasėms arba grupėms), turinčioms specialiųjų ugdymosi poreikių mokinių</t>
  </si>
  <si>
    <t>Dotacija pagal 2014-2020 m. ES fondų investicijų veiksmų programą įgyvendinamų projektų nuosavam indėliui užtikrinti (VIPA)</t>
  </si>
  <si>
    <t xml:space="preserve">      biudžeto lėšų</t>
  </si>
  <si>
    <t xml:space="preserve">      pajamų už parduotą valstybinę žemę</t>
  </si>
  <si>
    <t xml:space="preserve">      skolintų lėšų likutis</t>
  </si>
  <si>
    <t xml:space="preserve">      aplinkos apsaugos rėmimo specialiosios programos</t>
  </si>
  <si>
    <t xml:space="preserve">      visuomenės sveikatos specialiosios programos</t>
  </si>
  <si>
    <t xml:space="preserve">      ES projektų likutis (administracijoje)</t>
  </si>
  <si>
    <t xml:space="preserve">Dotacija savivaldybėms iš Europos Sąjungos, kitos tarptautinės finansinės paramos ir bendrojo finansavimo lėšų </t>
  </si>
  <si>
    <t>Valstybės rinkliava</t>
  </si>
  <si>
    <t>Prekių ir paslaugų mokesčiai (9)</t>
  </si>
  <si>
    <t>Turto pajamos (12+13+14)</t>
  </si>
  <si>
    <t xml:space="preserve">    savivaldybei priskirtai valstybinei žemei ir kitam valstybiniam turtui valdyti, naudoti ir disponuoti juo patikėjimo teise</t>
  </si>
  <si>
    <t>Žemės realizavimo pajamos</t>
  </si>
  <si>
    <t>Biudžetinių įstaigų pajamos už prekes ir paslaugas</t>
  </si>
  <si>
    <t xml:space="preserve">     duomenims į Suteiktos valstybės pagalbos ir nereikšmingos pagalbos registrą teikti</t>
  </si>
  <si>
    <t xml:space="preserve">     dalyvavimas rengiant ir vykdant mobilizaciją, demobilizaciją, priimančiosios šalies paramą</t>
  </si>
  <si>
    <t xml:space="preserve">Dotacija savivaldybės viešajai bibliotekai dokumentams įsigyti </t>
  </si>
  <si>
    <t xml:space="preserve">     gyvenamosios vietos deklaravimo duomenų ir gyvenamosios vietos nedeklaravusių asmenų apskaitos duomenims tvarkyti</t>
  </si>
  <si>
    <t xml:space="preserve">      ES projektų likutis įstaigų (Kokybės krepšelis)</t>
  </si>
  <si>
    <t>Lėšos, skirtos neformaliajam vaikų švietimui</t>
  </si>
  <si>
    <t>Lėšos profesiniam mokymui</t>
  </si>
  <si>
    <t>Lėšos akredituotai vaikų dienos socialinei priežiūrai organizuoti</t>
  </si>
  <si>
    <t>KPPP lėšos savivaldybių institucijų valdomiems vietinės reikšmės keliams</t>
  </si>
  <si>
    <t xml:space="preserve">    lėšos koordinuotai teikiamų paslaugų vaikams nuo gimimo iki 18 metų (turintiems didelių ir labai didelių specialiųjų ugdymosi poreikių - iki 21 metų) ir vaiko atstovams pagal įstatymą koordinavimui </t>
  </si>
  <si>
    <t>Finansinių įsipareigojimų prisiėmimo pajamos (skolinimasis savivaldybės pastatų modernizavimui)</t>
  </si>
  <si>
    <t>Įmokos už savivaldybės infrastruktūros plėtrą</t>
  </si>
  <si>
    <t>Pajamos už prekes ir paslaugas (16+17+18+19)</t>
  </si>
  <si>
    <t xml:space="preserve"> Iš viso pajamų (1+10+28)</t>
  </si>
  <si>
    <t>IŠ VISO PAJAMŲ IR DOTACIJŲ (31+32)</t>
  </si>
  <si>
    <t>Rinkliavos (21+22)</t>
  </si>
  <si>
    <t>Vietinė rinkliava (23+24)</t>
  </si>
  <si>
    <t>Materialiojo ir nematerialiojo turto realizavimo pajamos (29+30)</t>
  </si>
  <si>
    <t>GPM, mokamas už pajamas, gautas iš veiklos, kuria verčiamasi turint verslo liudijimą</t>
  </si>
  <si>
    <t>1 priedas</t>
  </si>
  <si>
    <t>Pajamų ir pelno mokesčiai (3)</t>
  </si>
  <si>
    <t>Gyventojų pajamų mokestis:</t>
  </si>
  <si>
    <t>3.1</t>
  </si>
  <si>
    <t>3.2</t>
  </si>
  <si>
    <t xml:space="preserve">    plėtoti sveiką gyvenseną bei stiprinti sveikos gyvensenos įgūdžius ugdymo įstaigose ir bendruomenėse, vykdyti visuomenės sveikatos stebėseną savivaldybėse</t>
  </si>
  <si>
    <t xml:space="preserve">    plėtoti visuomenės psichikos sveikatos paslaugų prieinamumą bei ankstyvojo savižudybių atpažinimo ir kompleksinės pagalbos teikimo sistemą </t>
  </si>
  <si>
    <t>Lėšos asmeninei pagalbai teikti ir administruoti</t>
  </si>
  <si>
    <t>KITOS PAJAMOS (11+15+20+25+26+27)</t>
  </si>
  <si>
    <t>tarybos 2023 m. vasario 2 d.</t>
  </si>
  <si>
    <t>TRAKŲ RAJONO SAVIVALDYBĖS 2023 METŲ BIUDŽETAS</t>
  </si>
  <si>
    <t xml:space="preserve">     civilinei saugai (iš jų Astravo atominės elektrinės branduolinei avarijai pasirengti 2,0)</t>
  </si>
  <si>
    <t xml:space="preserve">Lėšos, skirtos užtikrinti 2023 metais ugdymą, maitinimą ir pavėžėjimą socialinę riziką patiriantiems vaikams ikimokykliniame ugdyme </t>
  </si>
  <si>
    <t>Lėšos socialinių paslaugų srities darbuotojų minimaliesiems pareiginės algos pastoviosios dalies koeficientams didinti 2023 metams</t>
  </si>
  <si>
    <t>Lėšos, skirtos institucinei socialinei globai iš užsienio valstybės (-ių), kurią (-ias), Lietuvos Respublikos užsienio reikalų ministerijos Socialinių paslaugų priežiūros departamentui prie Socialinės apsaugos ir darbo ministerijos pateiktais duomenimis, ištiko humanitarinė krizė, atvykusiems nelydimiems nepilnamečiams užsieniečiams ar likusiems be tėvų globos vaikams finansuoti</t>
  </si>
  <si>
    <t>Lėšos vienkartinėms išmokoms įsikurti gyvenamojoje vietoje savivaldybės teritorijoje ir (ar) mėnesinės kompensacijos vaiko ugdymo pagal ikimokyklinio ar priešmokyklinio ugdymo programą išlaidoms apmokėti Ukrainiečiams</t>
  </si>
  <si>
    <t>Lėšos kompleksinėms paslaugoms šeimai organizuoti</t>
  </si>
  <si>
    <t>Lėšos būsto pritaikymo neįgaliesiems 2023 metams</t>
  </si>
  <si>
    <t>2022 metų nepanaudotos biudžeto pajamos</t>
  </si>
  <si>
    <t>Socialinės paslaugos (individualios priežiūros darbuotojai, teikiantys soc. priežiūrą šeimoms, auginančioms vaikus nuo 0 iki 12 mėn. ir vaikus su negalia nuo 0 iki 36 mėn.)</t>
  </si>
  <si>
    <t>Lėšos socialinių paslaugų šakos kolektyvinėje sutartyje nustatytiems įsipareigojimams įgyvendinti 2023 metams</t>
  </si>
  <si>
    <t>Gyventojų pajamų mokestis pagal Lietuvos Respublikos 2023 m. valstybės biudžeto ir savivaldybių biudžetų finansinių rodiklių patvirtinimo įstatymą</t>
  </si>
  <si>
    <t xml:space="preserve">      VB projekto likutis (administracijoje)</t>
  </si>
  <si>
    <t xml:space="preserve">Valstybės biudžeto lėšos projektui „Rūdiškių miesto stadiono pritaikymas bendruomenės fizinio aktyvumo skatinimui“ 2023 metams
</t>
  </si>
  <si>
    <t>Lėšos kompensacijoms už būsto suteikimą užsieniečiams, pasitraukusiems iš Ukrainos dėl Rusijos Federacijos karinių veiksmų Ukrainoje finansuoti 2023 m.</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</si>
  <si>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</si>
  <si>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</si>
  <si>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</si>
  <si>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</si>
  <si>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</si>
  <si>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</si>
  <si>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</si>
  <si>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</si>
  <si>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</si>
  <si>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</si>
  <si>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</si>
  <si>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</si>
  <si>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</si>
  <si>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</si>
  <si>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</si>
  <si>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</si>
  <si>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</si>
  <si>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</si>
  <si>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</si>
  <si>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</si>
  <si>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</si>
  <si>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</si>
  <si>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</si>
  <si>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</si>
  <si>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</si>
  <si>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</si>
  <si>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DOTACIJOS (33+34)</t>
  </si>
  <si>
    <t xml:space="preserve">      Infrastruktūros plėtros įmokų, įstaigų įmokų likutis</t>
  </si>
  <si>
    <t xml:space="preserve">Lėšos akredituotai socialinei reabilitacijai neįgaliesiems bendruomenėje organizuoti, teikti ir administruoti </t>
  </si>
  <si>
    <t>58.1</t>
  </si>
  <si>
    <t>58.2</t>
  </si>
  <si>
    <t>58.3</t>
  </si>
  <si>
    <t>58.4</t>
  </si>
  <si>
    <t>58.5</t>
  </si>
  <si>
    <t>58.6</t>
  </si>
  <si>
    <t>58.7</t>
  </si>
  <si>
    <t>58.8</t>
  </si>
  <si>
    <t>58.9</t>
  </si>
  <si>
    <t>IŠ VISO (56+57+58)</t>
  </si>
  <si>
    <t>Specialios tikslinės dotacijos (35+36+37+38+39+40+41+42+43+44+45+46+47+48+49+50+51+52+53+54+55)</t>
  </si>
  <si>
    <t>Valstybės biudžeto lėšos, skirtos ugdymo reikmėms (Ukrainos vaikams) finansuoti iki 2023-08-31 d.</t>
  </si>
  <si>
    <t>sprendimo Nr. S1E-3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</si>
</sst>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23" x14ac:knownFonts="1">
    <font>
      <sz val="11"/>
      <color theme="1"/>
      <name val="Calibri"/>
      <family val="2"/>
      <charset val="186"/>
      <scheme val="minor"/>
    </font>
    <font>
      <sz val="11"/>
      <name val="Calibri"/>
      <family val="2"/>
      <charset val="186"/>
      <scheme val="minor"/>
    </font>
    <font>
      <sz val="11"/>
      <name val="Times New Roman"/>
      <family val="1"/>
      <charset val="186"/>
    </font>
    <font>
      <sz val="10"/>
      <name val="Arial"/>
      <family val="2"/>
      <charset val="186"/>
    </font>
    <font>
      <b/>
      <sz val="12"/>
      <name val="Times New Roman"/>
      <family val="1"/>
      <charset val="186"/>
    </font>
    <font>
      <b/>
      <sz val="11"/>
      <name val="Times New Roman"/>
      <family val="1"/>
      <charset val="186"/>
    </font>
    <font>
      <sz val="9"/>
      <name val="Times New Roman"/>
      <family val="1"/>
      <charset val="186"/>
    </font>
    <font>
      <b/>
      <sz val="10"/>
      <name val="Times New Roman"/>
      <family val="1"/>
      <charset val="186"/>
    </font>
    <font>
      <sz val="10"/>
      <name val="Times New Roman"/>
      <family val="1"/>
      <charset val="186"/>
    </font>
    <font>
      <sz val="9"/>
      <name val="Calibri"/>
      <family val="2"/>
      <charset val="186"/>
    </font>
    <font>
      <sz val="11"/>
      <name val="Times New Roman"/>
      <family val="2"/>
      <charset val="186"/>
    </font>
    <font>
      <b/>
      <sz val="9"/>
      <name val="Times New Roman"/>
      <family val="1"/>
      <charset val="186"/>
    </font>
    <font>
      <b/>
      <sz val="11"/>
      <name val="Calibri"/>
      <family val="2"/>
      <charset val="186"/>
    </font>
    <font>
      <sz val="8"/>
      <name val="Times New Roman"/>
      <family val="1"/>
      <charset val="186"/>
    </font>
    <font>
      <i/>
      <sz val="10"/>
      <name val="Times New Roman"/>
      <family val="1"/>
      <charset val="186"/>
    </font>
    <font>
      <b/>
      <sz val="8"/>
      <name val="Times New Roman"/>
      <family val="1"/>
      <charset val="186"/>
    </font>
    <font>
      <sz val="10"/>
      <name val="Times New Roman"/>
      <family val="2"/>
      <charset val="186"/>
    </font>
    <font>
      <sz val="8"/>
      <name val="Calibri"/>
      <family val="2"/>
      <charset val="186"/>
      <scheme val="minor"/>
    </font>
    <font>
      <b/>
      <sz val="11"/>
      <name val="Calibri"/>
      <family val="2"/>
      <charset val="186"/>
      <scheme val="minor"/>
    </font>
    <font>
      <sz val="9"/>
      <name val="Calibri"/>
      <family val="2"/>
      <charset val="186"/>
      <scheme val="minor"/>
    </font>
    <font>
      <sz val="11"/>
      <color theme="1"/>
      <name val="Calibri"/>
      <family val="2"/>
      <charset val="186"/>
      <scheme val="minor"/>
    </font>
    <font>
      <sz val="10"/>
      <name val="Calibri"/>
      <family val="2"/>
      <charset val="186"/>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style="thin">
        <color indexed="64"/>
      </bottom>
      <diagonal/>
    </border>
    <border>
      <left/>
      <right style="thin">
        <color indexed="64"/>
      </right>
      <top/>
      <bottom style="thin">
        <color indexed="8"/>
      </bottom>
      <diagonal/>
    </border>
    <border>
      <left/>
      <right style="thin">
        <color indexed="64"/>
      </right>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64"/>
      </right>
      <top style="thin">
        <color indexed="64"/>
      </top>
      <bottom/>
      <diagonal/>
    </border>
  </borders>
  <cellStyleXfs count="4">
    <xf numFmtId="0" fontId="0" fillId="0" borderId="0"/>
    <xf numFmtId="0" fontId="3" fillId="0" borderId="0"/>
    <xf numFmtId="43" fontId="20" fillId="0" borderId="0" applyFont="0" applyFill="0" applyBorder="0" applyAlignment="0" applyProtection="0"/>
    <xf numFmtId="0" fontId="22" fillId="0" borderId="0">
      <alignment vertical="top" wrapText="1"/>
    </xf>
  </cellStyleXfs>
  <cellXfs count="77">
    <xf numFmtId="0" fontId="0" fillId="0" borderId="0" xfId="0"/>
    <xf numFmtId="0" fontId="1" fillId="0" borderId="0" xfId="0" applyFont="1"/>
    <xf numFmtId="0" fontId="4" fillId="0" borderId="0" xfId="0" applyFont="1"/>
    <xf numFmtId="0" fontId="1" fillId="0" borderId="0" xfId="0" applyFont="1" applyAlignment="1">
      <alignment vertical="center"/>
    </xf>
    <xf numFmtId="0" fontId="8" fillId="2" borderId="7" xfId="0" applyFont="1" applyFill="1" applyBorder="1" applyAlignment="1">
      <alignment vertical="center" wrapText="1"/>
    </xf>
    <xf numFmtId="164" fontId="8" fillId="2" borderId="7" xfId="0" applyNumberFormat="1" applyFont="1" applyFill="1" applyBorder="1" applyAlignment="1">
      <alignment vertical="center"/>
    </xf>
    <xf numFmtId="0" fontId="15" fillId="0" borderId="16" xfId="0" applyFont="1" applyBorder="1" applyAlignment="1">
      <alignment horizontal="center" vertical="center" wrapText="1"/>
    </xf>
    <xf numFmtId="0" fontId="13" fillId="0" borderId="0" xfId="0" applyFont="1" applyAlignment="1">
      <alignment horizontal="center" vertical="center" wrapText="1"/>
    </xf>
    <xf numFmtId="0" fontId="1" fillId="0" borderId="0" xfId="0" applyFont="1" applyAlignment="1">
      <alignment vertical="center" wrapText="1"/>
    </xf>
    <xf numFmtId="0" fontId="18" fillId="0" borderId="0" xfId="0" applyFont="1"/>
    <xf numFmtId="0" fontId="6" fillId="0" borderId="19" xfId="0" applyFont="1" applyBorder="1" applyAlignment="1">
      <alignment horizontal="center" vertical="center"/>
    </xf>
    <xf numFmtId="164" fontId="1" fillId="0" borderId="0" xfId="0" applyNumberFormat="1" applyFont="1" applyAlignment="1">
      <alignment vertical="center"/>
    </xf>
    <xf numFmtId="0" fontId="21" fillId="0" borderId="0" xfId="0" applyFont="1"/>
    <xf numFmtId="0" fontId="19" fillId="0" borderId="0" xfId="0" applyFont="1"/>
    <xf numFmtId="0" fontId="3" fillId="0" borderId="0" xfId="0" applyFont="1" applyAlignment="1">
      <alignment vertical="center"/>
    </xf>
    <xf numFmtId="0" fontId="9" fillId="0" borderId="0" xfId="0" applyFont="1" applyAlignment="1">
      <alignment vertical="center"/>
    </xf>
    <xf numFmtId="0" fontId="18" fillId="0" borderId="0" xfId="0" applyFont="1" applyAlignment="1">
      <alignment vertical="center"/>
    </xf>
    <xf numFmtId="49" fontId="6" fillId="0" borderId="19" xfId="0" applyNumberFormat="1" applyFont="1" applyBorder="1" applyAlignment="1">
      <alignment horizontal="center" vertical="center"/>
    </xf>
    <xf numFmtId="164" fontId="8" fillId="0" borderId="0" xfId="0" applyNumberFormat="1" applyFont="1" applyAlignment="1">
      <alignment horizontal="right" vertical="center"/>
    </xf>
    <xf numFmtId="164" fontId="10" fillId="0" borderId="0" xfId="0" applyNumberFormat="1" applyFont="1" applyAlignment="1">
      <alignment vertical="center"/>
    </xf>
    <xf numFmtId="49" fontId="13" fillId="0" borderId="19" xfId="0" applyNumberFormat="1" applyFont="1" applyBorder="1" applyAlignment="1">
      <alignment horizontal="center" vertical="center"/>
    </xf>
    <xf numFmtId="0" fontId="12" fillId="0" borderId="0" xfId="0" applyFont="1" applyAlignment="1">
      <alignment vertical="center"/>
    </xf>
    <xf numFmtId="164" fontId="2" fillId="2" borderId="0" xfId="0" applyNumberFormat="1" applyFont="1" applyFill="1"/>
    <xf numFmtId="164" fontId="4" fillId="2" borderId="0" xfId="0" applyNumberFormat="1" applyFont="1" applyFill="1"/>
    <xf numFmtId="164" fontId="14" fillId="2" borderId="0" xfId="0" applyNumberFormat="1" applyFont="1" applyFill="1" applyAlignment="1">
      <alignment horizontal="right"/>
    </xf>
    <xf numFmtId="164" fontId="5" fillId="2" borderId="18" xfId="0" applyNumberFormat="1" applyFont="1" applyFill="1" applyBorder="1" applyAlignment="1">
      <alignment horizontal="center" vertical="center" wrapText="1"/>
    </xf>
    <xf numFmtId="164" fontId="7" fillId="2" borderId="4" xfId="0" applyNumberFormat="1" applyFont="1" applyFill="1" applyBorder="1" applyAlignment="1">
      <alignment horizontal="right" vertical="center"/>
    </xf>
    <xf numFmtId="164" fontId="8" fillId="2" borderId="2" xfId="0" applyNumberFormat="1" applyFont="1" applyFill="1" applyBorder="1" applyAlignment="1">
      <alignment vertical="center"/>
    </xf>
    <xf numFmtId="164" fontId="7" fillId="2" borderId="2" xfId="0" applyNumberFormat="1" applyFont="1" applyFill="1" applyBorder="1" applyAlignment="1">
      <alignment horizontal="right" vertical="center"/>
    </xf>
    <xf numFmtId="164" fontId="7" fillId="2" borderId="2" xfId="0" applyNumberFormat="1" applyFont="1" applyFill="1" applyBorder="1" applyAlignment="1">
      <alignment vertical="center"/>
    </xf>
    <xf numFmtId="164" fontId="8" fillId="2" borderId="5" xfId="0" applyNumberFormat="1" applyFont="1" applyFill="1" applyBorder="1" applyAlignment="1">
      <alignment horizontal="right" vertical="center"/>
    </xf>
    <xf numFmtId="164" fontId="16" fillId="2" borderId="7" xfId="0" applyNumberFormat="1" applyFont="1" applyFill="1" applyBorder="1" applyAlignment="1">
      <alignment vertical="center"/>
    </xf>
    <xf numFmtId="164" fontId="10" fillId="2" borderId="7" xfId="0" applyNumberFormat="1" applyFont="1" applyFill="1" applyBorder="1" applyAlignment="1">
      <alignment vertical="center"/>
    </xf>
    <xf numFmtId="164" fontId="10" fillId="2" borderId="8" xfId="0" applyNumberFormat="1" applyFont="1" applyFill="1" applyBorder="1" applyAlignment="1">
      <alignment vertical="center"/>
    </xf>
    <xf numFmtId="164" fontId="8" fillId="2" borderId="13" xfId="0" applyNumberFormat="1" applyFont="1" applyFill="1" applyBorder="1" applyAlignment="1">
      <alignment vertical="center"/>
    </xf>
    <xf numFmtId="164" fontId="8" fillId="2" borderId="15" xfId="0" applyNumberFormat="1" applyFont="1" applyFill="1" applyBorder="1" applyAlignment="1">
      <alignment vertical="center"/>
    </xf>
    <xf numFmtId="164" fontId="8" fillId="2" borderId="14" xfId="0" applyNumberFormat="1" applyFont="1" applyFill="1" applyBorder="1" applyAlignment="1">
      <alignment vertical="center"/>
    </xf>
    <xf numFmtId="164" fontId="7" fillId="2" borderId="11" xfId="0" applyNumberFormat="1" applyFont="1" applyFill="1" applyBorder="1" applyAlignment="1">
      <alignment vertical="center"/>
    </xf>
    <xf numFmtId="164" fontId="8" fillId="2" borderId="11" xfId="0" applyNumberFormat="1" applyFont="1" applyFill="1" applyBorder="1" applyAlignment="1">
      <alignment vertical="center"/>
    </xf>
    <xf numFmtId="164" fontId="6" fillId="2" borderId="7" xfId="0" applyNumberFormat="1" applyFont="1" applyFill="1" applyBorder="1" applyAlignment="1">
      <alignment vertical="center"/>
    </xf>
    <xf numFmtId="164" fontId="11" fillId="2" borderId="7" xfId="0" applyNumberFormat="1" applyFont="1" applyFill="1" applyBorder="1" applyAlignment="1">
      <alignment vertical="center"/>
    </xf>
    <xf numFmtId="164" fontId="8" fillId="2" borderId="0" xfId="0" applyNumberFormat="1" applyFont="1" applyFill="1"/>
    <xf numFmtId="164" fontId="1" fillId="2" borderId="0" xfId="0" applyNumberFormat="1" applyFont="1" applyFill="1"/>
    <xf numFmtId="164" fontId="14" fillId="2" borderId="0" xfId="0" applyNumberFormat="1" applyFont="1" applyFill="1" applyAlignment="1">
      <alignment horizontal="center"/>
    </xf>
    <xf numFmtId="0" fontId="14" fillId="2" borderId="0" xfId="0" applyFont="1" applyFill="1"/>
    <xf numFmtId="0" fontId="14" fillId="2" borderId="0" xfId="0" applyFont="1" applyFill="1" applyAlignment="1">
      <alignment horizontal="center"/>
    </xf>
    <xf numFmtId="0" fontId="1" fillId="2" borderId="0" xfId="0" applyFont="1" applyFill="1"/>
    <xf numFmtId="0" fontId="4" fillId="2" borderId="0" xfId="0" applyFont="1" applyFill="1"/>
    <xf numFmtId="0" fontId="7" fillId="2" borderId="11" xfId="0" applyFont="1" applyFill="1" applyBorder="1" applyAlignment="1">
      <alignment horizontal="center" vertical="center"/>
    </xf>
    <xf numFmtId="0" fontId="3" fillId="2" borderId="0" xfId="0" applyFont="1" applyFill="1"/>
    <xf numFmtId="0" fontId="5" fillId="2" borderId="0" xfId="0" applyFont="1" applyFill="1" applyAlignment="1">
      <alignment horizontal="center"/>
    </xf>
    <xf numFmtId="0" fontId="5" fillId="2" borderId="17" xfId="0" applyFont="1" applyFill="1" applyBorder="1" applyAlignment="1">
      <alignment horizontal="center" vertical="center"/>
    </xf>
    <xf numFmtId="0" fontId="7" fillId="2" borderId="3" xfId="0" applyFont="1" applyFill="1" applyBorder="1" applyAlignment="1">
      <alignment horizontal="left" vertical="center"/>
    </xf>
    <xf numFmtId="0" fontId="8" fillId="2" borderId="1" xfId="0" applyFont="1" applyFill="1" applyBorder="1" applyAlignment="1">
      <alignment vertical="center"/>
    </xf>
    <xf numFmtId="0" fontId="8" fillId="2" borderId="1" xfId="0" applyFont="1" applyFill="1" applyBorder="1" applyAlignment="1">
      <alignment vertical="center" wrapText="1"/>
    </xf>
    <xf numFmtId="0" fontId="8" fillId="2" borderId="10" xfId="0" applyFont="1" applyFill="1" applyBorder="1" applyAlignment="1">
      <alignment vertical="center" wrapText="1"/>
    </xf>
    <xf numFmtId="0" fontId="7" fillId="2" borderId="1" xfId="0" applyFont="1" applyFill="1" applyBorder="1" applyAlignment="1">
      <alignment horizontal="left"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wrapText="1"/>
    </xf>
    <xf numFmtId="0" fontId="8" fillId="2" borderId="6" xfId="0" applyFont="1" applyFill="1" applyBorder="1" applyAlignment="1">
      <alignment vertical="center" wrapText="1"/>
    </xf>
    <xf numFmtId="0" fontId="8" fillId="2" borderId="7" xfId="0" applyFont="1" applyFill="1" applyBorder="1" applyAlignment="1">
      <alignment horizontal="left" vertical="center" wrapText="1"/>
    </xf>
    <xf numFmtId="0" fontId="8" fillId="2" borderId="12" xfId="0" applyFont="1" applyFill="1" applyBorder="1" applyAlignment="1">
      <alignment vertical="center" wrapText="1"/>
    </xf>
    <xf numFmtId="0" fontId="8" fillId="2" borderId="7" xfId="1" applyFont="1" applyFill="1" applyBorder="1" applyAlignment="1">
      <alignment vertical="center" wrapText="1"/>
    </xf>
    <xf numFmtId="0" fontId="8" fillId="2" borderId="11" xfId="0" applyFont="1" applyFill="1" applyBorder="1" applyAlignment="1">
      <alignment vertical="center"/>
    </xf>
    <xf numFmtId="0" fontId="8" fillId="2" borderId="5" xfId="0" applyFont="1" applyFill="1" applyBorder="1" applyAlignment="1">
      <alignment vertical="center" wrapText="1"/>
    </xf>
    <xf numFmtId="0" fontId="8" fillId="2" borderId="5" xfId="0" applyFont="1" applyFill="1" applyBorder="1" applyAlignment="1">
      <alignment vertical="center"/>
    </xf>
    <xf numFmtId="0" fontId="8" fillId="2" borderId="21" xfId="0" applyFont="1" applyFill="1" applyBorder="1" applyAlignment="1">
      <alignment vertical="center" wrapText="1"/>
    </xf>
    <xf numFmtId="0" fontId="8" fillId="2" borderId="7" xfId="3" applyFont="1" applyFill="1" applyBorder="1" applyAlignment="1">
      <alignment horizontal="left" vertical="center" wrapText="1"/>
    </xf>
    <xf numFmtId="0" fontId="8" fillId="2" borderId="11" xfId="0" applyFont="1" applyFill="1" applyBorder="1" applyAlignment="1">
      <alignment vertical="center" wrapText="1"/>
    </xf>
    <xf numFmtId="0" fontId="8" fillId="2" borderId="11" xfId="0" applyFont="1" applyFill="1" applyBorder="1" applyAlignment="1">
      <alignment horizontal="left" vertical="top" wrapText="1"/>
    </xf>
    <xf numFmtId="0" fontId="6" fillId="2" borderId="9" xfId="0" applyFont="1" applyFill="1" applyBorder="1" applyAlignment="1">
      <alignment horizontal="left" vertical="center"/>
    </xf>
    <xf numFmtId="0" fontId="6" fillId="2" borderId="9" xfId="0" applyFont="1" applyFill="1" applyBorder="1" applyAlignment="1">
      <alignment vertical="center"/>
    </xf>
    <xf numFmtId="0" fontId="11" fillId="2" borderId="20" xfId="0" applyFont="1" applyFill="1" applyBorder="1" applyAlignment="1">
      <alignment horizontal="center" vertical="center"/>
    </xf>
    <xf numFmtId="0" fontId="8" fillId="2" borderId="0" xfId="0" applyFont="1" applyFill="1" applyAlignment="1">
      <alignment horizontal="center"/>
    </xf>
  </cellXfs>
  <cellStyles count="4">
    <cellStyle name="Comma 2" xfId="2" xr:uid="{AE879844-2E42-461A-A1AD-920BF7B37F56}"/>
    <cellStyle name="Įprastas" xfId="0" builtinId="0"/>
    <cellStyle name="Įprastas 2" xfId="1" xr:uid="{684E44C1-0BCB-4B9E-A65E-998DCB905F2C}"/>
    <cellStyle name="Normal 2" xfId="3" xr:uid="{D50643DA-F6D8-49ED-84B5-8061C6580A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49F79-581B-4AAB-92C3-E9B5D5ED5A2A}">
  <dimension ref="A1:G114"/>
  <sheetViews>
    <sheetView tabSelected="1" workbookViewId="0">
      <selection activeCell="G15" sqref="G15"/>
    </sheetView>
  </sheetViews>
  <sheetFormatPr defaultRowHeight="15" x14ac:dyDescent="0.25"/>
  <cols>
    <col min="1" max="1" width="4.42578125" style="1" customWidth="1"/>
    <col min="2" max="2" width="57.42578125" style="46" customWidth="1"/>
    <col min="3" max="3" width="15.28515625" style="42" customWidth="1"/>
    <col min="4" max="4" width="12.7109375" style="1" customWidth="1"/>
    <col min="5" max="6" width="8.85546875" style="1"/>
    <col min="7" max="7" width="10.42578125" style="1" customWidth="1"/>
    <col min="8" max="251" width="8.85546875" style="1"/>
    <col min="252" max="252" width="4.42578125" style="1" customWidth="1"/>
    <col min="253" max="253" width="56.85546875" style="1" customWidth="1"/>
    <col min="254" max="254" width="14.140625" style="1" customWidth="1"/>
    <col min="255" max="255" width="13.42578125" style="1" customWidth="1"/>
    <col min="256" max="256" width="7.42578125" style="1" customWidth="1"/>
    <col min="257" max="257" width="7.28515625" style="1" customWidth="1"/>
    <col min="258" max="258" width="7.42578125" style="1" customWidth="1"/>
    <col min="259" max="259" width="8.42578125" style="1" customWidth="1"/>
    <col min="260" max="260" width="10.42578125" style="1" bestFit="1" customWidth="1"/>
    <col min="261" max="507" width="8.85546875" style="1"/>
    <col min="508" max="508" width="4.42578125" style="1" customWidth="1"/>
    <col min="509" max="509" width="56.85546875" style="1" customWidth="1"/>
    <col min="510" max="510" width="14.140625" style="1" customWidth="1"/>
    <col min="511" max="511" width="13.42578125" style="1" customWidth="1"/>
    <col min="512" max="512" width="7.42578125" style="1" customWidth="1"/>
    <col min="513" max="513" width="7.28515625" style="1" customWidth="1"/>
    <col min="514" max="514" width="7.42578125" style="1" customWidth="1"/>
    <col min="515" max="515" width="8.42578125" style="1" customWidth="1"/>
    <col min="516" max="516" width="10.42578125" style="1" bestFit="1" customWidth="1"/>
    <col min="517" max="763" width="8.85546875" style="1"/>
    <col min="764" max="764" width="4.42578125" style="1" customWidth="1"/>
    <col min="765" max="765" width="56.85546875" style="1" customWidth="1"/>
    <col min="766" max="766" width="14.140625" style="1" customWidth="1"/>
    <col min="767" max="767" width="13.42578125" style="1" customWidth="1"/>
    <col min="768" max="768" width="7.42578125" style="1" customWidth="1"/>
    <col min="769" max="769" width="7.28515625" style="1" customWidth="1"/>
    <col min="770" max="770" width="7.42578125" style="1" customWidth="1"/>
    <col min="771" max="771" width="8.42578125" style="1" customWidth="1"/>
    <col min="772" max="772" width="10.42578125" style="1" bestFit="1" customWidth="1"/>
    <col min="773" max="1019" width="8.85546875" style="1"/>
    <col min="1020" max="1020" width="4.42578125" style="1" customWidth="1"/>
    <col min="1021" max="1021" width="56.85546875" style="1" customWidth="1"/>
    <col min="1022" max="1022" width="14.140625" style="1" customWidth="1"/>
    <col min="1023" max="1023" width="13.42578125" style="1" customWidth="1"/>
    <col min="1024" max="1024" width="7.42578125" style="1" customWidth="1"/>
    <col min="1025" max="1025" width="7.28515625" style="1" customWidth="1"/>
    <col min="1026" max="1026" width="7.42578125" style="1" customWidth="1"/>
    <col min="1027" max="1027" width="8.42578125" style="1" customWidth="1"/>
    <col min="1028" max="1028" width="10.42578125" style="1" bestFit="1" customWidth="1"/>
    <col min="1029" max="1275" width="8.85546875" style="1"/>
    <col min="1276" max="1276" width="4.42578125" style="1" customWidth="1"/>
    <col min="1277" max="1277" width="56.85546875" style="1" customWidth="1"/>
    <col min="1278" max="1278" width="14.140625" style="1" customWidth="1"/>
    <col min="1279" max="1279" width="13.42578125" style="1" customWidth="1"/>
    <col min="1280" max="1280" width="7.42578125" style="1" customWidth="1"/>
    <col min="1281" max="1281" width="7.28515625" style="1" customWidth="1"/>
    <col min="1282" max="1282" width="7.42578125" style="1" customWidth="1"/>
    <col min="1283" max="1283" width="8.42578125" style="1" customWidth="1"/>
    <col min="1284" max="1284" width="10.42578125" style="1" bestFit="1" customWidth="1"/>
    <col min="1285" max="1531" width="8.85546875" style="1"/>
    <col min="1532" max="1532" width="4.42578125" style="1" customWidth="1"/>
    <col min="1533" max="1533" width="56.85546875" style="1" customWidth="1"/>
    <col min="1534" max="1534" width="14.140625" style="1" customWidth="1"/>
    <col min="1535" max="1535" width="13.42578125" style="1" customWidth="1"/>
    <col min="1536" max="1536" width="7.42578125" style="1" customWidth="1"/>
    <col min="1537" max="1537" width="7.28515625" style="1" customWidth="1"/>
    <col min="1538" max="1538" width="7.42578125" style="1" customWidth="1"/>
    <col min="1539" max="1539" width="8.42578125" style="1" customWidth="1"/>
    <col min="1540" max="1540" width="10.42578125" style="1" bestFit="1" customWidth="1"/>
    <col min="1541" max="1787" width="8.85546875" style="1"/>
    <col min="1788" max="1788" width="4.42578125" style="1" customWidth="1"/>
    <col min="1789" max="1789" width="56.85546875" style="1" customWidth="1"/>
    <col min="1790" max="1790" width="14.140625" style="1" customWidth="1"/>
    <col min="1791" max="1791" width="13.42578125" style="1" customWidth="1"/>
    <col min="1792" max="1792" width="7.42578125" style="1" customWidth="1"/>
    <col min="1793" max="1793" width="7.28515625" style="1" customWidth="1"/>
    <col min="1794" max="1794" width="7.42578125" style="1" customWidth="1"/>
    <col min="1795" max="1795" width="8.42578125" style="1" customWidth="1"/>
    <col min="1796" max="1796" width="10.42578125" style="1" bestFit="1" customWidth="1"/>
    <col min="1797" max="2043" width="8.85546875" style="1"/>
    <col min="2044" max="2044" width="4.42578125" style="1" customWidth="1"/>
    <col min="2045" max="2045" width="56.85546875" style="1" customWidth="1"/>
    <col min="2046" max="2046" width="14.140625" style="1" customWidth="1"/>
    <col min="2047" max="2047" width="13.42578125" style="1" customWidth="1"/>
    <col min="2048" max="2048" width="7.42578125" style="1" customWidth="1"/>
    <col min="2049" max="2049" width="7.28515625" style="1" customWidth="1"/>
    <col min="2050" max="2050" width="7.42578125" style="1" customWidth="1"/>
    <col min="2051" max="2051" width="8.42578125" style="1" customWidth="1"/>
    <col min="2052" max="2052" width="10.42578125" style="1" bestFit="1" customWidth="1"/>
    <col min="2053" max="2299" width="8.85546875" style="1"/>
    <col min="2300" max="2300" width="4.42578125" style="1" customWidth="1"/>
    <col min="2301" max="2301" width="56.85546875" style="1" customWidth="1"/>
    <col min="2302" max="2302" width="14.140625" style="1" customWidth="1"/>
    <col min="2303" max="2303" width="13.42578125" style="1" customWidth="1"/>
    <col min="2304" max="2304" width="7.42578125" style="1" customWidth="1"/>
    <col min="2305" max="2305" width="7.28515625" style="1" customWidth="1"/>
    <col min="2306" max="2306" width="7.42578125" style="1" customWidth="1"/>
    <col min="2307" max="2307" width="8.42578125" style="1" customWidth="1"/>
    <col min="2308" max="2308" width="10.42578125" style="1" bestFit="1" customWidth="1"/>
    <col min="2309" max="2555" width="8.85546875" style="1"/>
    <col min="2556" max="2556" width="4.42578125" style="1" customWidth="1"/>
    <col min="2557" max="2557" width="56.85546875" style="1" customWidth="1"/>
    <col min="2558" max="2558" width="14.140625" style="1" customWidth="1"/>
    <col min="2559" max="2559" width="13.42578125" style="1" customWidth="1"/>
    <col min="2560" max="2560" width="7.42578125" style="1" customWidth="1"/>
    <col min="2561" max="2561" width="7.28515625" style="1" customWidth="1"/>
    <col min="2562" max="2562" width="7.42578125" style="1" customWidth="1"/>
    <col min="2563" max="2563" width="8.42578125" style="1" customWidth="1"/>
    <col min="2564" max="2564" width="10.42578125" style="1" bestFit="1" customWidth="1"/>
    <col min="2565" max="2811" width="8.85546875" style="1"/>
    <col min="2812" max="2812" width="4.42578125" style="1" customWidth="1"/>
    <col min="2813" max="2813" width="56.85546875" style="1" customWidth="1"/>
    <col min="2814" max="2814" width="14.140625" style="1" customWidth="1"/>
    <col min="2815" max="2815" width="13.42578125" style="1" customWidth="1"/>
    <col min="2816" max="2816" width="7.42578125" style="1" customWidth="1"/>
    <col min="2817" max="2817" width="7.28515625" style="1" customWidth="1"/>
    <col min="2818" max="2818" width="7.42578125" style="1" customWidth="1"/>
    <col min="2819" max="2819" width="8.42578125" style="1" customWidth="1"/>
    <col min="2820" max="2820" width="10.42578125" style="1" bestFit="1" customWidth="1"/>
    <col min="2821" max="3067" width="8.85546875" style="1"/>
    <col min="3068" max="3068" width="4.42578125" style="1" customWidth="1"/>
    <col min="3069" max="3069" width="56.85546875" style="1" customWidth="1"/>
    <col min="3070" max="3070" width="14.140625" style="1" customWidth="1"/>
    <col min="3071" max="3071" width="13.42578125" style="1" customWidth="1"/>
    <col min="3072" max="3072" width="7.42578125" style="1" customWidth="1"/>
    <col min="3073" max="3073" width="7.28515625" style="1" customWidth="1"/>
    <col min="3074" max="3074" width="7.42578125" style="1" customWidth="1"/>
    <col min="3075" max="3075" width="8.42578125" style="1" customWidth="1"/>
    <col min="3076" max="3076" width="10.42578125" style="1" bestFit="1" customWidth="1"/>
    <col min="3077" max="3323" width="8.85546875" style="1"/>
    <col min="3324" max="3324" width="4.42578125" style="1" customWidth="1"/>
    <col min="3325" max="3325" width="56.85546875" style="1" customWidth="1"/>
    <col min="3326" max="3326" width="14.140625" style="1" customWidth="1"/>
    <col min="3327" max="3327" width="13.42578125" style="1" customWidth="1"/>
    <col min="3328" max="3328" width="7.42578125" style="1" customWidth="1"/>
    <col min="3329" max="3329" width="7.28515625" style="1" customWidth="1"/>
    <col min="3330" max="3330" width="7.42578125" style="1" customWidth="1"/>
    <col min="3331" max="3331" width="8.42578125" style="1" customWidth="1"/>
    <col min="3332" max="3332" width="10.42578125" style="1" bestFit="1" customWidth="1"/>
    <col min="3333" max="3579" width="8.85546875" style="1"/>
    <col min="3580" max="3580" width="4.42578125" style="1" customWidth="1"/>
    <col min="3581" max="3581" width="56.85546875" style="1" customWidth="1"/>
    <col min="3582" max="3582" width="14.140625" style="1" customWidth="1"/>
    <col min="3583" max="3583" width="13.42578125" style="1" customWidth="1"/>
    <col min="3584" max="3584" width="7.42578125" style="1" customWidth="1"/>
    <col min="3585" max="3585" width="7.28515625" style="1" customWidth="1"/>
    <col min="3586" max="3586" width="7.42578125" style="1" customWidth="1"/>
    <col min="3587" max="3587" width="8.42578125" style="1" customWidth="1"/>
    <col min="3588" max="3588" width="10.42578125" style="1" bestFit="1" customWidth="1"/>
    <col min="3589" max="3835" width="8.85546875" style="1"/>
    <col min="3836" max="3836" width="4.42578125" style="1" customWidth="1"/>
    <col min="3837" max="3837" width="56.85546875" style="1" customWidth="1"/>
    <col min="3838" max="3838" width="14.140625" style="1" customWidth="1"/>
    <col min="3839" max="3839" width="13.42578125" style="1" customWidth="1"/>
    <col min="3840" max="3840" width="7.42578125" style="1" customWidth="1"/>
    <col min="3841" max="3841" width="7.28515625" style="1" customWidth="1"/>
    <col min="3842" max="3842" width="7.42578125" style="1" customWidth="1"/>
    <col min="3843" max="3843" width="8.42578125" style="1" customWidth="1"/>
    <col min="3844" max="3844" width="10.42578125" style="1" bestFit="1" customWidth="1"/>
    <col min="3845" max="4091" width="8.85546875" style="1"/>
    <col min="4092" max="4092" width="4.42578125" style="1" customWidth="1"/>
    <col min="4093" max="4093" width="56.85546875" style="1" customWidth="1"/>
    <col min="4094" max="4094" width="14.140625" style="1" customWidth="1"/>
    <col min="4095" max="4095" width="13.42578125" style="1" customWidth="1"/>
    <col min="4096" max="4096" width="7.42578125" style="1" customWidth="1"/>
    <col min="4097" max="4097" width="7.28515625" style="1" customWidth="1"/>
    <col min="4098" max="4098" width="7.42578125" style="1" customWidth="1"/>
    <col min="4099" max="4099" width="8.42578125" style="1" customWidth="1"/>
    <col min="4100" max="4100" width="10.42578125" style="1" bestFit="1" customWidth="1"/>
    <col min="4101" max="4347" width="8.85546875" style="1"/>
    <col min="4348" max="4348" width="4.42578125" style="1" customWidth="1"/>
    <col min="4349" max="4349" width="56.85546875" style="1" customWidth="1"/>
    <col min="4350" max="4350" width="14.140625" style="1" customWidth="1"/>
    <col min="4351" max="4351" width="13.42578125" style="1" customWidth="1"/>
    <col min="4352" max="4352" width="7.42578125" style="1" customWidth="1"/>
    <col min="4353" max="4353" width="7.28515625" style="1" customWidth="1"/>
    <col min="4354" max="4354" width="7.42578125" style="1" customWidth="1"/>
    <col min="4355" max="4355" width="8.42578125" style="1" customWidth="1"/>
    <col min="4356" max="4356" width="10.42578125" style="1" bestFit="1" customWidth="1"/>
    <col min="4357" max="4603" width="8.85546875" style="1"/>
    <col min="4604" max="4604" width="4.42578125" style="1" customWidth="1"/>
    <col min="4605" max="4605" width="56.85546875" style="1" customWidth="1"/>
    <col min="4606" max="4606" width="14.140625" style="1" customWidth="1"/>
    <col min="4607" max="4607" width="13.42578125" style="1" customWidth="1"/>
    <col min="4608" max="4608" width="7.42578125" style="1" customWidth="1"/>
    <col min="4609" max="4609" width="7.28515625" style="1" customWidth="1"/>
    <col min="4610" max="4610" width="7.42578125" style="1" customWidth="1"/>
    <col min="4611" max="4611" width="8.42578125" style="1" customWidth="1"/>
    <col min="4612" max="4612" width="10.42578125" style="1" bestFit="1" customWidth="1"/>
    <col min="4613" max="4859" width="8.85546875" style="1"/>
    <col min="4860" max="4860" width="4.42578125" style="1" customWidth="1"/>
    <col min="4861" max="4861" width="56.85546875" style="1" customWidth="1"/>
    <col min="4862" max="4862" width="14.140625" style="1" customWidth="1"/>
    <col min="4863" max="4863" width="13.42578125" style="1" customWidth="1"/>
    <col min="4864" max="4864" width="7.42578125" style="1" customWidth="1"/>
    <col min="4865" max="4865" width="7.28515625" style="1" customWidth="1"/>
    <col min="4866" max="4866" width="7.42578125" style="1" customWidth="1"/>
    <col min="4867" max="4867" width="8.42578125" style="1" customWidth="1"/>
    <col min="4868" max="4868" width="10.42578125" style="1" bestFit="1" customWidth="1"/>
    <col min="4869" max="5115" width="8.85546875" style="1"/>
    <col min="5116" max="5116" width="4.42578125" style="1" customWidth="1"/>
    <col min="5117" max="5117" width="56.85546875" style="1" customWidth="1"/>
    <col min="5118" max="5118" width="14.140625" style="1" customWidth="1"/>
    <col min="5119" max="5119" width="13.42578125" style="1" customWidth="1"/>
    <col min="5120" max="5120" width="7.42578125" style="1" customWidth="1"/>
    <col min="5121" max="5121" width="7.28515625" style="1" customWidth="1"/>
    <col min="5122" max="5122" width="7.42578125" style="1" customWidth="1"/>
    <col min="5123" max="5123" width="8.42578125" style="1" customWidth="1"/>
    <col min="5124" max="5124" width="10.42578125" style="1" bestFit="1" customWidth="1"/>
    <col min="5125" max="5371" width="8.85546875" style="1"/>
    <col min="5372" max="5372" width="4.42578125" style="1" customWidth="1"/>
    <col min="5373" max="5373" width="56.85546875" style="1" customWidth="1"/>
    <col min="5374" max="5374" width="14.140625" style="1" customWidth="1"/>
    <col min="5375" max="5375" width="13.42578125" style="1" customWidth="1"/>
    <col min="5376" max="5376" width="7.42578125" style="1" customWidth="1"/>
    <col min="5377" max="5377" width="7.28515625" style="1" customWidth="1"/>
    <col min="5378" max="5378" width="7.42578125" style="1" customWidth="1"/>
    <col min="5379" max="5379" width="8.42578125" style="1" customWidth="1"/>
    <col min="5380" max="5380" width="10.42578125" style="1" bestFit="1" customWidth="1"/>
    <col min="5381" max="5627" width="8.85546875" style="1"/>
    <col min="5628" max="5628" width="4.42578125" style="1" customWidth="1"/>
    <col min="5629" max="5629" width="56.85546875" style="1" customWidth="1"/>
    <col min="5630" max="5630" width="14.140625" style="1" customWidth="1"/>
    <col min="5631" max="5631" width="13.42578125" style="1" customWidth="1"/>
    <col min="5632" max="5632" width="7.42578125" style="1" customWidth="1"/>
    <col min="5633" max="5633" width="7.28515625" style="1" customWidth="1"/>
    <col min="5634" max="5634" width="7.42578125" style="1" customWidth="1"/>
    <col min="5635" max="5635" width="8.42578125" style="1" customWidth="1"/>
    <col min="5636" max="5636" width="10.42578125" style="1" bestFit="1" customWidth="1"/>
    <col min="5637" max="5883" width="8.85546875" style="1"/>
    <col min="5884" max="5884" width="4.42578125" style="1" customWidth="1"/>
    <col min="5885" max="5885" width="56.85546875" style="1" customWidth="1"/>
    <col min="5886" max="5886" width="14.140625" style="1" customWidth="1"/>
    <col min="5887" max="5887" width="13.42578125" style="1" customWidth="1"/>
    <col min="5888" max="5888" width="7.42578125" style="1" customWidth="1"/>
    <col min="5889" max="5889" width="7.28515625" style="1" customWidth="1"/>
    <col min="5890" max="5890" width="7.42578125" style="1" customWidth="1"/>
    <col min="5891" max="5891" width="8.42578125" style="1" customWidth="1"/>
    <col min="5892" max="5892" width="10.42578125" style="1" bestFit="1" customWidth="1"/>
    <col min="5893" max="6139" width="8.85546875" style="1"/>
    <col min="6140" max="6140" width="4.42578125" style="1" customWidth="1"/>
    <col min="6141" max="6141" width="56.85546875" style="1" customWidth="1"/>
    <col min="6142" max="6142" width="14.140625" style="1" customWidth="1"/>
    <col min="6143" max="6143" width="13.42578125" style="1" customWidth="1"/>
    <col min="6144" max="6144" width="7.42578125" style="1" customWidth="1"/>
    <col min="6145" max="6145" width="7.28515625" style="1" customWidth="1"/>
    <col min="6146" max="6146" width="7.42578125" style="1" customWidth="1"/>
    <col min="6147" max="6147" width="8.42578125" style="1" customWidth="1"/>
    <col min="6148" max="6148" width="10.42578125" style="1" bestFit="1" customWidth="1"/>
    <col min="6149" max="6395" width="8.85546875" style="1"/>
    <col min="6396" max="6396" width="4.42578125" style="1" customWidth="1"/>
    <col min="6397" max="6397" width="56.85546875" style="1" customWidth="1"/>
    <col min="6398" max="6398" width="14.140625" style="1" customWidth="1"/>
    <col min="6399" max="6399" width="13.42578125" style="1" customWidth="1"/>
    <col min="6400" max="6400" width="7.42578125" style="1" customWidth="1"/>
    <col min="6401" max="6401" width="7.28515625" style="1" customWidth="1"/>
    <col min="6402" max="6402" width="7.42578125" style="1" customWidth="1"/>
    <col min="6403" max="6403" width="8.42578125" style="1" customWidth="1"/>
    <col min="6404" max="6404" width="10.42578125" style="1" bestFit="1" customWidth="1"/>
    <col min="6405" max="6651" width="8.85546875" style="1"/>
    <col min="6652" max="6652" width="4.42578125" style="1" customWidth="1"/>
    <col min="6653" max="6653" width="56.85546875" style="1" customWidth="1"/>
    <col min="6654" max="6654" width="14.140625" style="1" customWidth="1"/>
    <col min="6655" max="6655" width="13.42578125" style="1" customWidth="1"/>
    <col min="6656" max="6656" width="7.42578125" style="1" customWidth="1"/>
    <col min="6657" max="6657" width="7.28515625" style="1" customWidth="1"/>
    <col min="6658" max="6658" width="7.42578125" style="1" customWidth="1"/>
    <col min="6659" max="6659" width="8.42578125" style="1" customWidth="1"/>
    <col min="6660" max="6660" width="10.42578125" style="1" bestFit="1" customWidth="1"/>
    <col min="6661" max="6907" width="8.85546875" style="1"/>
    <col min="6908" max="6908" width="4.42578125" style="1" customWidth="1"/>
    <col min="6909" max="6909" width="56.85546875" style="1" customWidth="1"/>
    <col min="6910" max="6910" width="14.140625" style="1" customWidth="1"/>
    <col min="6911" max="6911" width="13.42578125" style="1" customWidth="1"/>
    <col min="6912" max="6912" width="7.42578125" style="1" customWidth="1"/>
    <col min="6913" max="6913" width="7.28515625" style="1" customWidth="1"/>
    <col min="6914" max="6914" width="7.42578125" style="1" customWidth="1"/>
    <col min="6915" max="6915" width="8.42578125" style="1" customWidth="1"/>
    <col min="6916" max="6916" width="10.42578125" style="1" bestFit="1" customWidth="1"/>
    <col min="6917" max="7163" width="8.85546875" style="1"/>
    <col min="7164" max="7164" width="4.42578125" style="1" customWidth="1"/>
    <col min="7165" max="7165" width="56.85546875" style="1" customWidth="1"/>
    <col min="7166" max="7166" width="14.140625" style="1" customWidth="1"/>
    <col min="7167" max="7167" width="13.42578125" style="1" customWidth="1"/>
    <col min="7168" max="7168" width="7.42578125" style="1" customWidth="1"/>
    <col min="7169" max="7169" width="7.28515625" style="1" customWidth="1"/>
    <col min="7170" max="7170" width="7.42578125" style="1" customWidth="1"/>
    <col min="7171" max="7171" width="8.42578125" style="1" customWidth="1"/>
    <col min="7172" max="7172" width="10.42578125" style="1" bestFit="1" customWidth="1"/>
    <col min="7173" max="7419" width="8.85546875" style="1"/>
    <col min="7420" max="7420" width="4.42578125" style="1" customWidth="1"/>
    <col min="7421" max="7421" width="56.85546875" style="1" customWidth="1"/>
    <col min="7422" max="7422" width="14.140625" style="1" customWidth="1"/>
    <col min="7423" max="7423" width="13.42578125" style="1" customWidth="1"/>
    <col min="7424" max="7424" width="7.42578125" style="1" customWidth="1"/>
    <col min="7425" max="7425" width="7.28515625" style="1" customWidth="1"/>
    <col min="7426" max="7426" width="7.42578125" style="1" customWidth="1"/>
    <col min="7427" max="7427" width="8.42578125" style="1" customWidth="1"/>
    <col min="7428" max="7428" width="10.42578125" style="1" bestFit="1" customWidth="1"/>
    <col min="7429" max="7675" width="8.85546875" style="1"/>
    <col min="7676" max="7676" width="4.42578125" style="1" customWidth="1"/>
    <col min="7677" max="7677" width="56.85546875" style="1" customWidth="1"/>
    <col min="7678" max="7678" width="14.140625" style="1" customWidth="1"/>
    <col min="7679" max="7679" width="13.42578125" style="1" customWidth="1"/>
    <col min="7680" max="7680" width="7.42578125" style="1" customWidth="1"/>
    <col min="7681" max="7681" width="7.28515625" style="1" customWidth="1"/>
    <col min="7682" max="7682" width="7.42578125" style="1" customWidth="1"/>
    <col min="7683" max="7683" width="8.42578125" style="1" customWidth="1"/>
    <col min="7684" max="7684" width="10.42578125" style="1" bestFit="1" customWidth="1"/>
    <col min="7685" max="7931" width="8.85546875" style="1"/>
    <col min="7932" max="7932" width="4.42578125" style="1" customWidth="1"/>
    <col min="7933" max="7933" width="56.85546875" style="1" customWidth="1"/>
    <col min="7934" max="7934" width="14.140625" style="1" customWidth="1"/>
    <col min="7935" max="7935" width="13.42578125" style="1" customWidth="1"/>
    <col min="7936" max="7936" width="7.42578125" style="1" customWidth="1"/>
    <col min="7937" max="7937" width="7.28515625" style="1" customWidth="1"/>
    <col min="7938" max="7938" width="7.42578125" style="1" customWidth="1"/>
    <col min="7939" max="7939" width="8.42578125" style="1" customWidth="1"/>
    <col min="7940" max="7940" width="10.42578125" style="1" bestFit="1" customWidth="1"/>
    <col min="7941" max="8187" width="8.85546875" style="1"/>
    <col min="8188" max="8188" width="4.42578125" style="1" customWidth="1"/>
    <col min="8189" max="8189" width="56.85546875" style="1" customWidth="1"/>
    <col min="8190" max="8190" width="14.140625" style="1" customWidth="1"/>
    <col min="8191" max="8191" width="13.42578125" style="1" customWidth="1"/>
    <col min="8192" max="8192" width="7.42578125" style="1" customWidth="1"/>
    <col min="8193" max="8193" width="7.28515625" style="1" customWidth="1"/>
    <col min="8194" max="8194" width="7.42578125" style="1" customWidth="1"/>
    <col min="8195" max="8195" width="8.42578125" style="1" customWidth="1"/>
    <col min="8196" max="8196" width="10.42578125" style="1" bestFit="1" customWidth="1"/>
    <col min="8197" max="8443" width="8.85546875" style="1"/>
    <col min="8444" max="8444" width="4.42578125" style="1" customWidth="1"/>
    <col min="8445" max="8445" width="56.85546875" style="1" customWidth="1"/>
    <col min="8446" max="8446" width="14.140625" style="1" customWidth="1"/>
    <col min="8447" max="8447" width="13.42578125" style="1" customWidth="1"/>
    <col min="8448" max="8448" width="7.42578125" style="1" customWidth="1"/>
    <col min="8449" max="8449" width="7.28515625" style="1" customWidth="1"/>
    <col min="8450" max="8450" width="7.42578125" style="1" customWidth="1"/>
    <col min="8451" max="8451" width="8.42578125" style="1" customWidth="1"/>
    <col min="8452" max="8452" width="10.42578125" style="1" bestFit="1" customWidth="1"/>
    <col min="8453" max="8699" width="8.85546875" style="1"/>
    <col min="8700" max="8700" width="4.42578125" style="1" customWidth="1"/>
    <col min="8701" max="8701" width="56.85546875" style="1" customWidth="1"/>
    <col min="8702" max="8702" width="14.140625" style="1" customWidth="1"/>
    <col min="8703" max="8703" width="13.42578125" style="1" customWidth="1"/>
    <col min="8704" max="8704" width="7.42578125" style="1" customWidth="1"/>
    <col min="8705" max="8705" width="7.28515625" style="1" customWidth="1"/>
    <col min="8706" max="8706" width="7.42578125" style="1" customWidth="1"/>
    <col min="8707" max="8707" width="8.42578125" style="1" customWidth="1"/>
    <col min="8708" max="8708" width="10.42578125" style="1" bestFit="1" customWidth="1"/>
    <col min="8709" max="8955" width="8.85546875" style="1"/>
    <col min="8956" max="8956" width="4.42578125" style="1" customWidth="1"/>
    <col min="8957" max="8957" width="56.85546875" style="1" customWidth="1"/>
    <col min="8958" max="8958" width="14.140625" style="1" customWidth="1"/>
    <col min="8959" max="8959" width="13.42578125" style="1" customWidth="1"/>
    <col min="8960" max="8960" width="7.42578125" style="1" customWidth="1"/>
    <col min="8961" max="8961" width="7.28515625" style="1" customWidth="1"/>
    <col min="8962" max="8962" width="7.42578125" style="1" customWidth="1"/>
    <col min="8963" max="8963" width="8.42578125" style="1" customWidth="1"/>
    <col min="8964" max="8964" width="10.42578125" style="1" bestFit="1" customWidth="1"/>
    <col min="8965" max="9211" width="8.85546875" style="1"/>
    <col min="9212" max="9212" width="4.42578125" style="1" customWidth="1"/>
    <col min="9213" max="9213" width="56.85546875" style="1" customWidth="1"/>
    <col min="9214" max="9214" width="14.140625" style="1" customWidth="1"/>
    <col min="9215" max="9215" width="13.42578125" style="1" customWidth="1"/>
    <col min="9216" max="9216" width="7.42578125" style="1" customWidth="1"/>
    <col min="9217" max="9217" width="7.28515625" style="1" customWidth="1"/>
    <col min="9218" max="9218" width="7.42578125" style="1" customWidth="1"/>
    <col min="9219" max="9219" width="8.42578125" style="1" customWidth="1"/>
    <col min="9220" max="9220" width="10.42578125" style="1" bestFit="1" customWidth="1"/>
    <col min="9221" max="9467" width="8.85546875" style="1"/>
    <col min="9468" max="9468" width="4.42578125" style="1" customWidth="1"/>
    <col min="9469" max="9469" width="56.85546875" style="1" customWidth="1"/>
    <col min="9470" max="9470" width="14.140625" style="1" customWidth="1"/>
    <col min="9471" max="9471" width="13.42578125" style="1" customWidth="1"/>
    <col min="9472" max="9472" width="7.42578125" style="1" customWidth="1"/>
    <col min="9473" max="9473" width="7.28515625" style="1" customWidth="1"/>
    <col min="9474" max="9474" width="7.42578125" style="1" customWidth="1"/>
    <col min="9475" max="9475" width="8.42578125" style="1" customWidth="1"/>
    <col min="9476" max="9476" width="10.42578125" style="1" bestFit="1" customWidth="1"/>
    <col min="9477" max="9723" width="8.85546875" style="1"/>
    <col min="9724" max="9724" width="4.42578125" style="1" customWidth="1"/>
    <col min="9725" max="9725" width="56.85546875" style="1" customWidth="1"/>
    <col min="9726" max="9726" width="14.140625" style="1" customWidth="1"/>
    <col min="9727" max="9727" width="13.42578125" style="1" customWidth="1"/>
    <col min="9728" max="9728" width="7.42578125" style="1" customWidth="1"/>
    <col min="9729" max="9729" width="7.28515625" style="1" customWidth="1"/>
    <col min="9730" max="9730" width="7.42578125" style="1" customWidth="1"/>
    <col min="9731" max="9731" width="8.42578125" style="1" customWidth="1"/>
    <col min="9732" max="9732" width="10.42578125" style="1" bestFit="1" customWidth="1"/>
    <col min="9733" max="9979" width="8.85546875" style="1"/>
    <col min="9980" max="9980" width="4.42578125" style="1" customWidth="1"/>
    <col min="9981" max="9981" width="56.85546875" style="1" customWidth="1"/>
    <col min="9982" max="9982" width="14.140625" style="1" customWidth="1"/>
    <col min="9983" max="9983" width="13.42578125" style="1" customWidth="1"/>
    <col min="9984" max="9984" width="7.42578125" style="1" customWidth="1"/>
    <col min="9985" max="9985" width="7.28515625" style="1" customWidth="1"/>
    <col min="9986" max="9986" width="7.42578125" style="1" customWidth="1"/>
    <col min="9987" max="9987" width="8.42578125" style="1" customWidth="1"/>
    <col min="9988" max="9988" width="10.42578125" style="1" bestFit="1" customWidth="1"/>
    <col min="9989" max="10235" width="8.85546875" style="1"/>
    <col min="10236" max="10236" width="4.42578125" style="1" customWidth="1"/>
    <col min="10237" max="10237" width="56.85546875" style="1" customWidth="1"/>
    <col min="10238" max="10238" width="14.140625" style="1" customWidth="1"/>
    <col min="10239" max="10239" width="13.42578125" style="1" customWidth="1"/>
    <col min="10240" max="10240" width="7.42578125" style="1" customWidth="1"/>
    <col min="10241" max="10241" width="7.28515625" style="1" customWidth="1"/>
    <col min="10242" max="10242" width="7.42578125" style="1" customWidth="1"/>
    <col min="10243" max="10243" width="8.42578125" style="1" customWidth="1"/>
    <col min="10244" max="10244" width="10.42578125" style="1" bestFit="1" customWidth="1"/>
    <col min="10245" max="10491" width="8.85546875" style="1"/>
    <col min="10492" max="10492" width="4.42578125" style="1" customWidth="1"/>
    <col min="10493" max="10493" width="56.85546875" style="1" customWidth="1"/>
    <col min="10494" max="10494" width="14.140625" style="1" customWidth="1"/>
    <col min="10495" max="10495" width="13.42578125" style="1" customWidth="1"/>
    <col min="10496" max="10496" width="7.42578125" style="1" customWidth="1"/>
    <col min="10497" max="10497" width="7.28515625" style="1" customWidth="1"/>
    <col min="10498" max="10498" width="7.42578125" style="1" customWidth="1"/>
    <col min="10499" max="10499" width="8.42578125" style="1" customWidth="1"/>
    <col min="10500" max="10500" width="10.42578125" style="1" bestFit="1" customWidth="1"/>
    <col min="10501" max="10747" width="8.85546875" style="1"/>
    <col min="10748" max="10748" width="4.42578125" style="1" customWidth="1"/>
    <col min="10749" max="10749" width="56.85546875" style="1" customWidth="1"/>
    <col min="10750" max="10750" width="14.140625" style="1" customWidth="1"/>
    <col min="10751" max="10751" width="13.42578125" style="1" customWidth="1"/>
    <col min="10752" max="10752" width="7.42578125" style="1" customWidth="1"/>
    <col min="10753" max="10753" width="7.28515625" style="1" customWidth="1"/>
    <col min="10754" max="10754" width="7.42578125" style="1" customWidth="1"/>
    <col min="10755" max="10755" width="8.42578125" style="1" customWidth="1"/>
    <col min="10756" max="10756" width="10.42578125" style="1" bestFit="1" customWidth="1"/>
    <col min="10757" max="11003" width="8.85546875" style="1"/>
    <col min="11004" max="11004" width="4.42578125" style="1" customWidth="1"/>
    <col min="11005" max="11005" width="56.85546875" style="1" customWidth="1"/>
    <col min="11006" max="11006" width="14.140625" style="1" customWidth="1"/>
    <col min="11007" max="11007" width="13.42578125" style="1" customWidth="1"/>
    <col min="11008" max="11008" width="7.42578125" style="1" customWidth="1"/>
    <col min="11009" max="11009" width="7.28515625" style="1" customWidth="1"/>
    <col min="11010" max="11010" width="7.42578125" style="1" customWidth="1"/>
    <col min="11011" max="11011" width="8.42578125" style="1" customWidth="1"/>
    <col min="11012" max="11012" width="10.42578125" style="1" bestFit="1" customWidth="1"/>
    <col min="11013" max="11259" width="8.85546875" style="1"/>
    <col min="11260" max="11260" width="4.42578125" style="1" customWidth="1"/>
    <col min="11261" max="11261" width="56.85546875" style="1" customWidth="1"/>
    <col min="11262" max="11262" width="14.140625" style="1" customWidth="1"/>
    <col min="11263" max="11263" width="13.42578125" style="1" customWidth="1"/>
    <col min="11264" max="11264" width="7.42578125" style="1" customWidth="1"/>
    <col min="11265" max="11265" width="7.28515625" style="1" customWidth="1"/>
    <col min="11266" max="11266" width="7.42578125" style="1" customWidth="1"/>
    <col min="11267" max="11267" width="8.42578125" style="1" customWidth="1"/>
    <col min="11268" max="11268" width="10.42578125" style="1" bestFit="1" customWidth="1"/>
    <col min="11269" max="11515" width="8.85546875" style="1"/>
    <col min="11516" max="11516" width="4.42578125" style="1" customWidth="1"/>
    <col min="11517" max="11517" width="56.85546875" style="1" customWidth="1"/>
    <col min="11518" max="11518" width="14.140625" style="1" customWidth="1"/>
    <col min="11519" max="11519" width="13.42578125" style="1" customWidth="1"/>
    <col min="11520" max="11520" width="7.42578125" style="1" customWidth="1"/>
    <col min="11521" max="11521" width="7.28515625" style="1" customWidth="1"/>
    <col min="11522" max="11522" width="7.42578125" style="1" customWidth="1"/>
    <col min="11523" max="11523" width="8.42578125" style="1" customWidth="1"/>
    <col min="11524" max="11524" width="10.42578125" style="1" bestFit="1" customWidth="1"/>
    <col min="11525" max="11771" width="8.85546875" style="1"/>
    <col min="11772" max="11772" width="4.42578125" style="1" customWidth="1"/>
    <col min="11773" max="11773" width="56.85546875" style="1" customWidth="1"/>
    <col min="11774" max="11774" width="14.140625" style="1" customWidth="1"/>
    <col min="11775" max="11775" width="13.42578125" style="1" customWidth="1"/>
    <col min="11776" max="11776" width="7.42578125" style="1" customWidth="1"/>
    <col min="11777" max="11777" width="7.28515625" style="1" customWidth="1"/>
    <col min="11778" max="11778" width="7.42578125" style="1" customWidth="1"/>
    <col min="11779" max="11779" width="8.42578125" style="1" customWidth="1"/>
    <col min="11780" max="11780" width="10.42578125" style="1" bestFit="1" customWidth="1"/>
    <col min="11781" max="12027" width="8.85546875" style="1"/>
    <col min="12028" max="12028" width="4.42578125" style="1" customWidth="1"/>
    <col min="12029" max="12029" width="56.85546875" style="1" customWidth="1"/>
    <col min="12030" max="12030" width="14.140625" style="1" customWidth="1"/>
    <col min="12031" max="12031" width="13.42578125" style="1" customWidth="1"/>
    <col min="12032" max="12032" width="7.42578125" style="1" customWidth="1"/>
    <col min="12033" max="12033" width="7.28515625" style="1" customWidth="1"/>
    <col min="12034" max="12034" width="7.42578125" style="1" customWidth="1"/>
    <col min="12035" max="12035" width="8.42578125" style="1" customWidth="1"/>
    <col min="12036" max="12036" width="10.42578125" style="1" bestFit="1" customWidth="1"/>
    <col min="12037" max="12283" width="8.85546875" style="1"/>
    <col min="12284" max="12284" width="4.42578125" style="1" customWidth="1"/>
    <col min="12285" max="12285" width="56.85546875" style="1" customWidth="1"/>
    <col min="12286" max="12286" width="14.140625" style="1" customWidth="1"/>
    <col min="12287" max="12287" width="13.42578125" style="1" customWidth="1"/>
    <col min="12288" max="12288" width="7.42578125" style="1" customWidth="1"/>
    <col min="12289" max="12289" width="7.28515625" style="1" customWidth="1"/>
    <col min="12290" max="12290" width="7.42578125" style="1" customWidth="1"/>
    <col min="12291" max="12291" width="8.42578125" style="1" customWidth="1"/>
    <col min="12292" max="12292" width="10.42578125" style="1" bestFit="1" customWidth="1"/>
    <col min="12293" max="12539" width="8.85546875" style="1"/>
    <col min="12540" max="12540" width="4.42578125" style="1" customWidth="1"/>
    <col min="12541" max="12541" width="56.85546875" style="1" customWidth="1"/>
    <col min="12542" max="12542" width="14.140625" style="1" customWidth="1"/>
    <col min="12543" max="12543" width="13.42578125" style="1" customWidth="1"/>
    <col min="12544" max="12544" width="7.42578125" style="1" customWidth="1"/>
    <col min="12545" max="12545" width="7.28515625" style="1" customWidth="1"/>
    <col min="12546" max="12546" width="7.42578125" style="1" customWidth="1"/>
    <col min="12547" max="12547" width="8.42578125" style="1" customWidth="1"/>
    <col min="12548" max="12548" width="10.42578125" style="1" bestFit="1" customWidth="1"/>
    <col min="12549" max="12795" width="8.85546875" style="1"/>
    <col min="12796" max="12796" width="4.42578125" style="1" customWidth="1"/>
    <col min="12797" max="12797" width="56.85546875" style="1" customWidth="1"/>
    <col min="12798" max="12798" width="14.140625" style="1" customWidth="1"/>
    <col min="12799" max="12799" width="13.42578125" style="1" customWidth="1"/>
    <col min="12800" max="12800" width="7.42578125" style="1" customWidth="1"/>
    <col min="12801" max="12801" width="7.28515625" style="1" customWidth="1"/>
    <col min="12802" max="12802" width="7.42578125" style="1" customWidth="1"/>
    <col min="12803" max="12803" width="8.42578125" style="1" customWidth="1"/>
    <col min="12804" max="12804" width="10.42578125" style="1" bestFit="1" customWidth="1"/>
    <col min="12805" max="13051" width="8.85546875" style="1"/>
    <col min="13052" max="13052" width="4.42578125" style="1" customWidth="1"/>
    <col min="13053" max="13053" width="56.85546875" style="1" customWidth="1"/>
    <col min="13054" max="13054" width="14.140625" style="1" customWidth="1"/>
    <col min="13055" max="13055" width="13.42578125" style="1" customWidth="1"/>
    <col min="13056" max="13056" width="7.42578125" style="1" customWidth="1"/>
    <col min="13057" max="13057" width="7.28515625" style="1" customWidth="1"/>
    <col min="13058" max="13058" width="7.42578125" style="1" customWidth="1"/>
    <col min="13059" max="13059" width="8.42578125" style="1" customWidth="1"/>
    <col min="13060" max="13060" width="10.42578125" style="1" bestFit="1" customWidth="1"/>
    <col min="13061" max="13307" width="8.85546875" style="1"/>
    <col min="13308" max="13308" width="4.42578125" style="1" customWidth="1"/>
    <col min="13309" max="13309" width="56.85546875" style="1" customWidth="1"/>
    <col min="13310" max="13310" width="14.140625" style="1" customWidth="1"/>
    <col min="13311" max="13311" width="13.42578125" style="1" customWidth="1"/>
    <col min="13312" max="13312" width="7.42578125" style="1" customWidth="1"/>
    <col min="13313" max="13313" width="7.28515625" style="1" customWidth="1"/>
    <col min="13314" max="13314" width="7.42578125" style="1" customWidth="1"/>
    <col min="13315" max="13315" width="8.42578125" style="1" customWidth="1"/>
    <col min="13316" max="13316" width="10.42578125" style="1" bestFit="1" customWidth="1"/>
    <col min="13317" max="13563" width="8.85546875" style="1"/>
    <col min="13564" max="13564" width="4.42578125" style="1" customWidth="1"/>
    <col min="13565" max="13565" width="56.85546875" style="1" customWidth="1"/>
    <col min="13566" max="13566" width="14.140625" style="1" customWidth="1"/>
    <col min="13567" max="13567" width="13.42578125" style="1" customWidth="1"/>
    <col min="13568" max="13568" width="7.42578125" style="1" customWidth="1"/>
    <col min="13569" max="13569" width="7.28515625" style="1" customWidth="1"/>
    <col min="13570" max="13570" width="7.42578125" style="1" customWidth="1"/>
    <col min="13571" max="13571" width="8.42578125" style="1" customWidth="1"/>
    <col min="13572" max="13572" width="10.42578125" style="1" bestFit="1" customWidth="1"/>
    <col min="13573" max="13819" width="8.85546875" style="1"/>
    <col min="13820" max="13820" width="4.42578125" style="1" customWidth="1"/>
    <col min="13821" max="13821" width="56.85546875" style="1" customWidth="1"/>
    <col min="13822" max="13822" width="14.140625" style="1" customWidth="1"/>
    <col min="13823" max="13823" width="13.42578125" style="1" customWidth="1"/>
    <col min="13824" max="13824" width="7.42578125" style="1" customWidth="1"/>
    <col min="13825" max="13825" width="7.28515625" style="1" customWidth="1"/>
    <col min="13826" max="13826" width="7.42578125" style="1" customWidth="1"/>
    <col min="13827" max="13827" width="8.42578125" style="1" customWidth="1"/>
    <col min="13828" max="13828" width="10.42578125" style="1" bestFit="1" customWidth="1"/>
    <col min="13829" max="14075" width="8.85546875" style="1"/>
    <col min="14076" max="14076" width="4.42578125" style="1" customWidth="1"/>
    <col min="14077" max="14077" width="56.85546875" style="1" customWidth="1"/>
    <col min="14078" max="14078" width="14.140625" style="1" customWidth="1"/>
    <col min="14079" max="14079" width="13.42578125" style="1" customWidth="1"/>
    <col min="14080" max="14080" width="7.42578125" style="1" customWidth="1"/>
    <col min="14081" max="14081" width="7.28515625" style="1" customWidth="1"/>
    <col min="14082" max="14082" width="7.42578125" style="1" customWidth="1"/>
    <col min="14083" max="14083" width="8.42578125" style="1" customWidth="1"/>
    <col min="14084" max="14084" width="10.42578125" style="1" bestFit="1" customWidth="1"/>
    <col min="14085" max="14331" width="8.85546875" style="1"/>
    <col min="14332" max="14332" width="4.42578125" style="1" customWidth="1"/>
    <col min="14333" max="14333" width="56.85546875" style="1" customWidth="1"/>
    <col min="14334" max="14334" width="14.140625" style="1" customWidth="1"/>
    <col min="14335" max="14335" width="13.42578125" style="1" customWidth="1"/>
    <col min="14336" max="14336" width="7.42578125" style="1" customWidth="1"/>
    <col min="14337" max="14337" width="7.28515625" style="1" customWidth="1"/>
    <col min="14338" max="14338" width="7.42578125" style="1" customWidth="1"/>
    <col min="14339" max="14339" width="8.42578125" style="1" customWidth="1"/>
    <col min="14340" max="14340" width="10.42578125" style="1" bestFit="1" customWidth="1"/>
    <col min="14341" max="14587" width="8.85546875" style="1"/>
    <col min="14588" max="14588" width="4.42578125" style="1" customWidth="1"/>
    <col min="14589" max="14589" width="56.85546875" style="1" customWidth="1"/>
    <col min="14590" max="14590" width="14.140625" style="1" customWidth="1"/>
    <col min="14591" max="14591" width="13.42578125" style="1" customWidth="1"/>
    <col min="14592" max="14592" width="7.42578125" style="1" customWidth="1"/>
    <col min="14593" max="14593" width="7.28515625" style="1" customWidth="1"/>
    <col min="14594" max="14594" width="7.42578125" style="1" customWidth="1"/>
    <col min="14595" max="14595" width="8.42578125" style="1" customWidth="1"/>
    <col min="14596" max="14596" width="10.42578125" style="1" bestFit="1" customWidth="1"/>
    <col min="14597" max="14843" width="8.85546875" style="1"/>
    <col min="14844" max="14844" width="4.42578125" style="1" customWidth="1"/>
    <col min="14845" max="14845" width="56.85546875" style="1" customWidth="1"/>
    <col min="14846" max="14846" width="14.140625" style="1" customWidth="1"/>
    <col min="14847" max="14847" width="13.42578125" style="1" customWidth="1"/>
    <col min="14848" max="14848" width="7.42578125" style="1" customWidth="1"/>
    <col min="14849" max="14849" width="7.28515625" style="1" customWidth="1"/>
    <col min="14850" max="14850" width="7.42578125" style="1" customWidth="1"/>
    <col min="14851" max="14851" width="8.42578125" style="1" customWidth="1"/>
    <col min="14852" max="14852" width="10.42578125" style="1" bestFit="1" customWidth="1"/>
    <col min="14853" max="15099" width="8.85546875" style="1"/>
    <col min="15100" max="15100" width="4.42578125" style="1" customWidth="1"/>
    <col min="15101" max="15101" width="56.85546875" style="1" customWidth="1"/>
    <col min="15102" max="15102" width="14.140625" style="1" customWidth="1"/>
    <col min="15103" max="15103" width="13.42578125" style="1" customWidth="1"/>
    <col min="15104" max="15104" width="7.42578125" style="1" customWidth="1"/>
    <col min="15105" max="15105" width="7.28515625" style="1" customWidth="1"/>
    <col min="15106" max="15106" width="7.42578125" style="1" customWidth="1"/>
    <col min="15107" max="15107" width="8.42578125" style="1" customWidth="1"/>
    <col min="15108" max="15108" width="10.42578125" style="1" bestFit="1" customWidth="1"/>
    <col min="15109" max="15355" width="8.85546875" style="1"/>
    <col min="15356" max="15356" width="4.42578125" style="1" customWidth="1"/>
    <col min="15357" max="15357" width="56.85546875" style="1" customWidth="1"/>
    <col min="15358" max="15358" width="14.140625" style="1" customWidth="1"/>
    <col min="15359" max="15359" width="13.42578125" style="1" customWidth="1"/>
    <col min="15360" max="15360" width="7.42578125" style="1" customWidth="1"/>
    <col min="15361" max="15361" width="7.28515625" style="1" customWidth="1"/>
    <col min="15362" max="15362" width="7.42578125" style="1" customWidth="1"/>
    <col min="15363" max="15363" width="8.42578125" style="1" customWidth="1"/>
    <col min="15364" max="15364" width="10.42578125" style="1" bestFit="1" customWidth="1"/>
    <col min="15365" max="15611" width="8.85546875" style="1"/>
    <col min="15612" max="15612" width="4.42578125" style="1" customWidth="1"/>
    <col min="15613" max="15613" width="56.85546875" style="1" customWidth="1"/>
    <col min="15614" max="15614" width="14.140625" style="1" customWidth="1"/>
    <col min="15615" max="15615" width="13.42578125" style="1" customWidth="1"/>
    <col min="15616" max="15616" width="7.42578125" style="1" customWidth="1"/>
    <col min="15617" max="15617" width="7.28515625" style="1" customWidth="1"/>
    <col min="15618" max="15618" width="7.42578125" style="1" customWidth="1"/>
    <col min="15619" max="15619" width="8.42578125" style="1" customWidth="1"/>
    <col min="15620" max="15620" width="10.42578125" style="1" bestFit="1" customWidth="1"/>
    <col min="15621" max="15867" width="8.85546875" style="1"/>
    <col min="15868" max="15868" width="4.42578125" style="1" customWidth="1"/>
    <col min="15869" max="15869" width="56.85546875" style="1" customWidth="1"/>
    <col min="15870" max="15870" width="14.140625" style="1" customWidth="1"/>
    <col min="15871" max="15871" width="13.42578125" style="1" customWidth="1"/>
    <col min="15872" max="15872" width="7.42578125" style="1" customWidth="1"/>
    <col min="15873" max="15873" width="7.28515625" style="1" customWidth="1"/>
    <col min="15874" max="15874" width="7.42578125" style="1" customWidth="1"/>
    <col min="15875" max="15875" width="8.42578125" style="1" customWidth="1"/>
    <col min="15876" max="15876" width="10.42578125" style="1" bestFit="1" customWidth="1"/>
    <col min="15877" max="16123" width="8.85546875" style="1"/>
    <col min="16124" max="16124" width="4.42578125" style="1" customWidth="1"/>
    <col min="16125" max="16125" width="56.85546875" style="1" customWidth="1"/>
    <col min="16126" max="16126" width="14.140625" style="1" customWidth="1"/>
    <col min="16127" max="16127" width="13.42578125" style="1" customWidth="1"/>
    <col min="16128" max="16128" width="7.42578125" style="1" customWidth="1"/>
    <col min="16129" max="16129" width="7.28515625" style="1" customWidth="1"/>
    <col min="16130" max="16130" width="7.42578125" style="1" customWidth="1"/>
    <col min="16131" max="16131" width="8.42578125" style="1" customWidth="1"/>
    <col min="16132" max="16132" width="10.42578125" style="1" bestFit="1" customWidth="1"/>
    <col min="16133" max="16384" width="8.85546875" style="1"/>
  </cols>
  <sheetData>
    <row r="1" spans="1:4" ht="18" customHeight="1" x14ac:dyDescent="0.25">
      <c r="C1" s="22" t="s">
        <v>0</v>
      </c>
    </row>
    <row r="2" spans="1:4" ht="13.5" customHeight="1" x14ac:dyDescent="0.25">
      <c r="B2" s="49"/>
      <c r="C2" s="22" t="s">
        <v>84</v>
      </c>
    </row>
    <row r="3" spans="1:4" ht="14.25" customHeight="1" x14ac:dyDescent="0.25">
      <c r="A3" s="2"/>
      <c r="B3" s="47"/>
      <c r="C3" s="22" t="s">
        <v>141</v>
      </c>
    </row>
    <row r="4" spans="1:4" ht="14.25" customHeight="1" x14ac:dyDescent="0.25">
      <c r="B4" s="50"/>
      <c r="C4" s="22" t="s">
        <v>75</v>
      </c>
    </row>
    <row r="5" spans="1:4" ht="14.25" customHeight="1" x14ac:dyDescent="0.25">
      <c r="B5" s="50"/>
      <c r="C5" s="22"/>
    </row>
    <row r="6" spans="1:4" ht="14.25" customHeight="1" x14ac:dyDescent="0.25">
      <c r="B6" s="47" t="s">
        <v>85</v>
      </c>
      <c r="C6" s="23"/>
    </row>
    <row r="7" spans="1:4" x14ac:dyDescent="0.25">
      <c r="C7" s="24" t="s">
        <v>1</v>
      </c>
    </row>
    <row r="8" spans="1:4" ht="20.25" customHeight="1" x14ac:dyDescent="0.25">
      <c r="A8" s="6" t="s">
        <v>2</v>
      </c>
      <c r="B8" s="51" t="s">
        <v>3</v>
      </c>
      <c r="C8" s="25" t="s">
        <v>4</v>
      </c>
      <c r="D8" s="7"/>
    </row>
    <row r="9" spans="1:4" s="3" customFormat="1" x14ac:dyDescent="0.25">
      <c r="A9" s="10">
        <v>1</v>
      </c>
      <c r="B9" s="52" t="s">
        <v>5</v>
      </c>
      <c r="C9" s="26">
        <f>C10+C14+C18</f>
        <v>34298</v>
      </c>
      <c r="D9" s="8"/>
    </row>
    <row r="10" spans="1:4" s="3" customFormat="1" x14ac:dyDescent="0.25">
      <c r="A10" s="10">
        <v>2</v>
      </c>
      <c r="B10" s="52" t="s">
        <v>76</v>
      </c>
      <c r="C10" s="26">
        <f>C11</f>
        <v>33008</v>
      </c>
      <c r="D10" s="8"/>
    </row>
    <row r="11" spans="1:4" s="3" customFormat="1" x14ac:dyDescent="0.25">
      <c r="A11" s="10">
        <v>3</v>
      </c>
      <c r="B11" s="53" t="s">
        <v>77</v>
      </c>
      <c r="C11" s="27">
        <v>33008</v>
      </c>
      <c r="D11" s="14"/>
    </row>
    <row r="12" spans="1:4" s="3" customFormat="1" ht="35.25" customHeight="1" x14ac:dyDescent="0.25">
      <c r="A12" s="10" t="s">
        <v>78</v>
      </c>
      <c r="B12" s="54" t="s">
        <v>96</v>
      </c>
      <c r="C12" s="27">
        <v>32988</v>
      </c>
      <c r="D12" s="14"/>
    </row>
    <row r="13" spans="1:4" s="3" customFormat="1" ht="25.5" x14ac:dyDescent="0.25">
      <c r="A13" s="10" t="s">
        <v>79</v>
      </c>
      <c r="B13" s="55" t="s">
        <v>74</v>
      </c>
      <c r="C13" s="27">
        <v>20</v>
      </c>
      <c r="D13" s="14"/>
    </row>
    <row r="14" spans="1:4" s="3" customFormat="1" x14ac:dyDescent="0.25">
      <c r="A14" s="10">
        <v>4</v>
      </c>
      <c r="B14" s="56" t="s">
        <v>6</v>
      </c>
      <c r="C14" s="28">
        <f>C15+C16+C17</f>
        <v>1240</v>
      </c>
    </row>
    <row r="15" spans="1:4" s="3" customFormat="1" x14ac:dyDescent="0.25">
      <c r="A15" s="10">
        <v>5</v>
      </c>
      <c r="B15" s="53" t="s">
        <v>7</v>
      </c>
      <c r="C15" s="27">
        <v>720</v>
      </c>
    </row>
    <row r="16" spans="1:4" s="3" customFormat="1" x14ac:dyDescent="0.25">
      <c r="A16" s="10">
        <v>6</v>
      </c>
      <c r="B16" s="53" t="s">
        <v>8</v>
      </c>
      <c r="C16" s="27">
        <v>500</v>
      </c>
    </row>
    <row r="17" spans="1:4" s="3" customFormat="1" x14ac:dyDescent="0.25">
      <c r="A17" s="10">
        <v>7</v>
      </c>
      <c r="B17" s="53" t="s">
        <v>9</v>
      </c>
      <c r="C17" s="27">
        <v>20</v>
      </c>
    </row>
    <row r="18" spans="1:4" s="3" customFormat="1" x14ac:dyDescent="0.25">
      <c r="A18" s="10">
        <v>8</v>
      </c>
      <c r="B18" s="56" t="s">
        <v>51</v>
      </c>
      <c r="C18" s="29">
        <f>C19</f>
        <v>50</v>
      </c>
    </row>
    <row r="19" spans="1:4" s="3" customFormat="1" x14ac:dyDescent="0.25">
      <c r="A19" s="10">
        <v>9</v>
      </c>
      <c r="B19" s="53" t="s">
        <v>10</v>
      </c>
      <c r="C19" s="27">
        <v>50</v>
      </c>
    </row>
    <row r="20" spans="1:4" s="3" customFormat="1" x14ac:dyDescent="0.25">
      <c r="A20" s="10">
        <v>10</v>
      </c>
      <c r="B20" s="56" t="s">
        <v>83</v>
      </c>
      <c r="C20" s="29">
        <f>C21+C25+C30+C35+C37+C36</f>
        <v>3148</v>
      </c>
    </row>
    <row r="21" spans="1:4" s="3" customFormat="1" x14ac:dyDescent="0.25">
      <c r="A21" s="10">
        <v>11</v>
      </c>
      <c r="B21" s="56" t="s">
        <v>52</v>
      </c>
      <c r="C21" s="29">
        <f>C23+C24+C22</f>
        <v>251</v>
      </c>
    </row>
    <row r="22" spans="1:4" s="3" customFormat="1" x14ac:dyDescent="0.25">
      <c r="A22" s="10">
        <v>12</v>
      </c>
      <c r="B22" s="57" t="s">
        <v>13</v>
      </c>
      <c r="C22" s="27">
        <v>1</v>
      </c>
    </row>
    <row r="23" spans="1:4" s="3" customFormat="1" ht="24.75" customHeight="1" x14ac:dyDescent="0.25">
      <c r="A23" s="10">
        <v>13</v>
      </c>
      <c r="B23" s="58" t="s">
        <v>14</v>
      </c>
      <c r="C23" s="27">
        <v>60</v>
      </c>
    </row>
    <row r="24" spans="1:4" s="3" customFormat="1" ht="15.6" customHeight="1" x14ac:dyDescent="0.25">
      <c r="A24" s="10">
        <v>14</v>
      </c>
      <c r="B24" s="58" t="s">
        <v>15</v>
      </c>
      <c r="C24" s="27">
        <v>190</v>
      </c>
    </row>
    <row r="25" spans="1:4" s="3" customFormat="1" ht="15" customHeight="1" x14ac:dyDescent="0.25">
      <c r="A25" s="10">
        <v>15</v>
      </c>
      <c r="B25" s="59" t="s">
        <v>68</v>
      </c>
      <c r="C25" s="29">
        <f>C26+C27+C28+C29</f>
        <v>1493</v>
      </c>
    </row>
    <row r="26" spans="1:4" s="3" customFormat="1" ht="13.9" customHeight="1" x14ac:dyDescent="0.25">
      <c r="A26" s="10">
        <v>16</v>
      </c>
      <c r="B26" s="58" t="s">
        <v>16</v>
      </c>
      <c r="C26" s="27">
        <f>67.6+90</f>
        <v>157.6</v>
      </c>
    </row>
    <row r="27" spans="1:4" s="3" customFormat="1" x14ac:dyDescent="0.25">
      <c r="A27" s="10">
        <v>17</v>
      </c>
      <c r="B27" s="53" t="s">
        <v>55</v>
      </c>
      <c r="C27" s="27">
        <v>216.8</v>
      </c>
      <c r="D27" s="15"/>
    </row>
    <row r="28" spans="1:4" s="3" customFormat="1" x14ac:dyDescent="0.25">
      <c r="A28" s="10">
        <v>18</v>
      </c>
      <c r="B28" s="53" t="s">
        <v>17</v>
      </c>
      <c r="C28" s="27">
        <f>814.1+4.5</f>
        <v>818.6</v>
      </c>
    </row>
    <row r="29" spans="1:4" s="3" customFormat="1" x14ac:dyDescent="0.25">
      <c r="A29" s="10">
        <v>19</v>
      </c>
      <c r="B29" s="53" t="s">
        <v>67</v>
      </c>
      <c r="C29" s="27">
        <v>300</v>
      </c>
    </row>
    <row r="30" spans="1:4" s="3" customFormat="1" x14ac:dyDescent="0.25">
      <c r="A30" s="10">
        <v>20</v>
      </c>
      <c r="B30" s="60" t="s">
        <v>71</v>
      </c>
      <c r="C30" s="29">
        <f>C31+C32</f>
        <v>1365</v>
      </c>
    </row>
    <row r="31" spans="1:4" s="3" customFormat="1" x14ac:dyDescent="0.25">
      <c r="A31" s="10">
        <v>21</v>
      </c>
      <c r="B31" s="53" t="s">
        <v>50</v>
      </c>
      <c r="C31" s="27">
        <v>65</v>
      </c>
    </row>
    <row r="32" spans="1:4" s="3" customFormat="1" x14ac:dyDescent="0.25">
      <c r="A32" s="10">
        <v>22</v>
      </c>
      <c r="B32" s="53" t="s">
        <v>72</v>
      </c>
      <c r="C32" s="27">
        <v>1300</v>
      </c>
    </row>
    <row r="33" spans="1:5" s="3" customFormat="1" x14ac:dyDescent="0.25">
      <c r="A33" s="10">
        <v>23</v>
      </c>
      <c r="B33" s="53" t="s">
        <v>11</v>
      </c>
      <c r="C33" s="27">
        <v>1050</v>
      </c>
    </row>
    <row r="34" spans="1:5" s="3" customFormat="1" x14ac:dyDescent="0.25">
      <c r="A34" s="10">
        <v>24</v>
      </c>
      <c r="B34" s="53" t="s">
        <v>12</v>
      </c>
      <c r="C34" s="27">
        <v>250</v>
      </c>
    </row>
    <row r="35" spans="1:5" s="3" customFormat="1" x14ac:dyDescent="0.25">
      <c r="A35" s="10">
        <v>25</v>
      </c>
      <c r="B35" s="53" t="s">
        <v>18</v>
      </c>
      <c r="C35" s="27">
        <v>28</v>
      </c>
    </row>
    <row r="36" spans="1:5" s="3" customFormat="1" ht="24" customHeight="1" x14ac:dyDescent="0.25">
      <c r="A36" s="10">
        <v>26</v>
      </c>
      <c r="B36" s="54" t="s">
        <v>19</v>
      </c>
      <c r="C36" s="27">
        <v>6</v>
      </c>
    </row>
    <row r="37" spans="1:5" s="3" customFormat="1" x14ac:dyDescent="0.25">
      <c r="A37" s="10">
        <v>27</v>
      </c>
      <c r="B37" s="53" t="s">
        <v>20</v>
      </c>
      <c r="C37" s="27">
        <v>5</v>
      </c>
      <c r="D37" s="16"/>
      <c r="E37" s="11"/>
    </row>
    <row r="38" spans="1:5" s="3" customFormat="1" ht="17.25" customHeight="1" x14ac:dyDescent="0.25">
      <c r="A38" s="10">
        <v>28</v>
      </c>
      <c r="B38" s="59" t="s">
        <v>73</v>
      </c>
      <c r="C38" s="29">
        <f>C39+C40</f>
        <v>88</v>
      </c>
      <c r="D38" s="16"/>
    </row>
    <row r="39" spans="1:5" s="3" customFormat="1" ht="15" customHeight="1" x14ac:dyDescent="0.25">
      <c r="A39" s="10">
        <v>29</v>
      </c>
      <c r="B39" s="58" t="s">
        <v>54</v>
      </c>
      <c r="C39" s="27">
        <v>60</v>
      </c>
    </row>
    <row r="40" spans="1:5" s="3" customFormat="1" ht="16.5" customHeight="1" x14ac:dyDescent="0.25">
      <c r="A40" s="10">
        <v>30</v>
      </c>
      <c r="B40" s="58" t="s">
        <v>21</v>
      </c>
      <c r="C40" s="27">
        <v>28</v>
      </c>
    </row>
    <row r="41" spans="1:5" s="3" customFormat="1" ht="15.6" customHeight="1" x14ac:dyDescent="0.25">
      <c r="A41" s="10">
        <v>31</v>
      </c>
      <c r="B41" s="61" t="s">
        <v>69</v>
      </c>
      <c r="C41" s="29">
        <f>C9+C20+C38</f>
        <v>37534</v>
      </c>
      <c r="D41" s="16"/>
    </row>
    <row r="42" spans="1:5" s="3" customFormat="1" ht="15.6" customHeight="1" x14ac:dyDescent="0.25">
      <c r="A42" s="10">
        <v>32</v>
      </c>
      <c r="B42" s="59" t="s">
        <v>126</v>
      </c>
      <c r="C42" s="29">
        <f>C44+C43</f>
        <v>27412.744000000006</v>
      </c>
    </row>
    <row r="43" spans="1:5" s="3" customFormat="1" ht="27.75" customHeight="1" x14ac:dyDescent="0.25">
      <c r="A43" s="10">
        <v>33</v>
      </c>
      <c r="B43" s="54" t="s">
        <v>49</v>
      </c>
      <c r="C43" s="27">
        <v>4202.3649999999998</v>
      </c>
    </row>
    <row r="44" spans="1:5" s="3" customFormat="1" ht="39.75" customHeight="1" x14ac:dyDescent="0.25">
      <c r="A44" s="10">
        <v>34</v>
      </c>
      <c r="B44" s="59" t="s">
        <v>139</v>
      </c>
      <c r="C44" s="29">
        <f>C45+C72+C74+C90+C75+C78+C79+C77+C89+C76+C80+C81+C82+C83+C84+C85+C91+C73+C86+C87+C88</f>
        <v>23210.379000000004</v>
      </c>
    </row>
    <row r="45" spans="1:5" s="3" customFormat="1" ht="15.6" customHeight="1" x14ac:dyDescent="0.25">
      <c r="A45" s="10">
        <v>35</v>
      </c>
      <c r="B45" s="54" t="s">
        <v>22</v>
      </c>
      <c r="C45" s="27">
        <f>C46+C47+C48+C49+C50+C51+C54+C55+C56+C57+C58+C59+C60+C61+C62+C63+C64+C65+C52+C68+C66+C67+C70+C69+C71+C53</f>
        <v>3727.8560000000002</v>
      </c>
    </row>
    <row r="46" spans="1:5" s="3" customFormat="1" ht="28.5" customHeight="1" x14ac:dyDescent="0.25">
      <c r="A46" s="17" t="s">
        <v>100</v>
      </c>
      <c r="B46" s="54" t="s">
        <v>56</v>
      </c>
      <c r="C46" s="30">
        <v>0.1</v>
      </c>
      <c r="E46" s="18"/>
    </row>
    <row r="47" spans="1:5" s="3" customFormat="1" ht="27" customHeight="1" x14ac:dyDescent="0.25">
      <c r="A47" s="17" t="s">
        <v>101</v>
      </c>
      <c r="B47" s="4" t="s">
        <v>57</v>
      </c>
      <c r="C47" s="30">
        <v>6.7</v>
      </c>
      <c r="E47" s="18"/>
    </row>
    <row r="48" spans="1:5" s="3" customFormat="1" ht="15.6" customHeight="1" x14ac:dyDescent="0.25">
      <c r="A48" s="17" t="s">
        <v>102</v>
      </c>
      <c r="B48" s="53" t="s">
        <v>23</v>
      </c>
      <c r="C48" s="30">
        <v>9</v>
      </c>
      <c r="E48" s="18"/>
    </row>
    <row r="49" spans="1:5" s="3" customFormat="1" ht="14.25" customHeight="1" x14ac:dyDescent="0.25">
      <c r="A49" s="17" t="s">
        <v>103</v>
      </c>
      <c r="B49" s="54" t="s">
        <v>24</v>
      </c>
      <c r="C49" s="31">
        <f>220.1+3.1</f>
        <v>223.2</v>
      </c>
      <c r="E49" s="18"/>
    </row>
    <row r="50" spans="1:5" s="3" customFormat="1" ht="15" customHeight="1" x14ac:dyDescent="0.25">
      <c r="A50" s="17" t="s">
        <v>104</v>
      </c>
      <c r="B50" s="54" t="s">
        <v>25</v>
      </c>
      <c r="C50" s="31">
        <v>702.3</v>
      </c>
      <c r="E50" s="18"/>
    </row>
    <row r="51" spans="1:5" s="3" customFormat="1" ht="15" customHeight="1" x14ac:dyDescent="0.25">
      <c r="A51" s="17" t="s">
        <v>105</v>
      </c>
      <c r="B51" s="54" t="s">
        <v>26</v>
      </c>
      <c r="C51" s="30">
        <v>593.29999999999995</v>
      </c>
      <c r="E51" s="18"/>
    </row>
    <row r="52" spans="1:5" s="3" customFormat="1" ht="24.75" customHeight="1" x14ac:dyDescent="0.25">
      <c r="A52" s="17" t="s">
        <v>106</v>
      </c>
      <c r="B52" s="54" t="s">
        <v>27</v>
      </c>
      <c r="C52" s="30">
        <v>588.6</v>
      </c>
      <c r="D52" s="16"/>
      <c r="E52" s="18"/>
    </row>
    <row r="53" spans="1:5" s="3" customFormat="1" ht="40.5" customHeight="1" x14ac:dyDescent="0.25">
      <c r="A53" s="17" t="s">
        <v>107</v>
      </c>
      <c r="B53" s="4" t="s">
        <v>94</v>
      </c>
      <c r="C53" s="30">
        <v>68</v>
      </c>
      <c r="D53" s="16"/>
      <c r="E53" s="18"/>
    </row>
    <row r="54" spans="1:5" s="3" customFormat="1" ht="15.75" customHeight="1" x14ac:dyDescent="0.25">
      <c r="A54" s="17" t="s">
        <v>108</v>
      </c>
      <c r="B54" s="54" t="s">
        <v>28</v>
      </c>
      <c r="C54" s="30">
        <v>15.1</v>
      </c>
      <c r="E54" s="18"/>
    </row>
    <row r="55" spans="1:5" s="3" customFormat="1" ht="14.25" customHeight="1" x14ac:dyDescent="0.25">
      <c r="A55" s="17" t="s">
        <v>109</v>
      </c>
      <c r="B55" s="53" t="s">
        <v>29</v>
      </c>
      <c r="C55" s="30">
        <v>19.899999999999999</v>
      </c>
      <c r="E55" s="18"/>
    </row>
    <row r="56" spans="1:5" s="3" customFormat="1" ht="23.25" customHeight="1" x14ac:dyDescent="0.25">
      <c r="A56" s="17" t="s">
        <v>110</v>
      </c>
      <c r="B56" s="54" t="s">
        <v>30</v>
      </c>
      <c r="C56" s="30">
        <v>96.1</v>
      </c>
      <c r="E56" s="18"/>
    </row>
    <row r="57" spans="1:5" s="3" customFormat="1" ht="15.6" customHeight="1" x14ac:dyDescent="0.25">
      <c r="A57" s="17" t="s">
        <v>111</v>
      </c>
      <c r="B57" s="58" t="s">
        <v>31</v>
      </c>
      <c r="C57" s="30">
        <v>29.7</v>
      </c>
      <c r="E57" s="18"/>
    </row>
    <row r="58" spans="1:5" s="3" customFormat="1" ht="15.6" customHeight="1" x14ac:dyDescent="0.25">
      <c r="A58" s="17" t="s">
        <v>112</v>
      </c>
      <c r="B58" s="58" t="s">
        <v>32</v>
      </c>
      <c r="C58" s="30">
        <v>3.1</v>
      </c>
      <c r="E58" s="18"/>
    </row>
    <row r="59" spans="1:5" s="3" customFormat="1" ht="15.6" customHeight="1" x14ac:dyDescent="0.25">
      <c r="A59" s="17" t="s">
        <v>113</v>
      </c>
      <c r="B59" s="58" t="s">
        <v>33</v>
      </c>
      <c r="C59" s="30">
        <v>0.6</v>
      </c>
      <c r="E59" s="18"/>
    </row>
    <row r="60" spans="1:5" s="3" customFormat="1" ht="27" customHeight="1" x14ac:dyDescent="0.25">
      <c r="A60" s="17" t="s">
        <v>114</v>
      </c>
      <c r="B60" s="58" t="s">
        <v>86</v>
      </c>
      <c r="C60" s="30">
        <v>27.9</v>
      </c>
      <c r="E60" s="18"/>
    </row>
    <row r="61" spans="1:5" s="3" customFormat="1" ht="15.6" customHeight="1" x14ac:dyDescent="0.25">
      <c r="A61" s="17" t="s">
        <v>115</v>
      </c>
      <c r="B61" s="58" t="s">
        <v>34</v>
      </c>
      <c r="C61" s="30">
        <v>705.6</v>
      </c>
      <c r="E61" s="18"/>
    </row>
    <row r="62" spans="1:5" s="3" customFormat="1" ht="25.15" customHeight="1" x14ac:dyDescent="0.25">
      <c r="A62" s="17" t="s">
        <v>116</v>
      </c>
      <c r="B62" s="58" t="s">
        <v>59</v>
      </c>
      <c r="C62" s="30">
        <v>4.4000000000000004</v>
      </c>
      <c r="E62" s="18"/>
    </row>
    <row r="63" spans="1:5" s="3" customFormat="1" ht="15.6" customHeight="1" x14ac:dyDescent="0.25">
      <c r="A63" s="17" t="s">
        <v>117</v>
      </c>
      <c r="B63" s="58" t="s">
        <v>35</v>
      </c>
      <c r="C63" s="30">
        <v>145.4</v>
      </c>
      <c r="E63" s="18"/>
    </row>
    <row r="64" spans="1:5" s="3" customFormat="1" ht="15.6" customHeight="1" x14ac:dyDescent="0.25">
      <c r="A64" s="17" t="s">
        <v>118</v>
      </c>
      <c r="B64" s="53" t="s">
        <v>36</v>
      </c>
      <c r="C64" s="30">
        <v>62</v>
      </c>
      <c r="E64" s="18"/>
    </row>
    <row r="65" spans="1:5" s="3" customFormat="1" ht="15.6" customHeight="1" x14ac:dyDescent="0.25">
      <c r="A65" s="17" t="s">
        <v>119</v>
      </c>
      <c r="B65" s="53" t="s">
        <v>37</v>
      </c>
      <c r="C65" s="30">
        <v>9.6999999999999993</v>
      </c>
      <c r="E65" s="18"/>
    </row>
    <row r="66" spans="1:5" s="3" customFormat="1" ht="42" customHeight="1" x14ac:dyDescent="0.25">
      <c r="A66" s="17" t="s">
        <v>120</v>
      </c>
      <c r="B66" s="62" t="s">
        <v>80</v>
      </c>
      <c r="C66" s="32">
        <v>285.8</v>
      </c>
      <c r="E66" s="19"/>
    </row>
    <row r="67" spans="1:5" s="3" customFormat="1" ht="40.15" customHeight="1" x14ac:dyDescent="0.25">
      <c r="A67" s="17" t="s">
        <v>121</v>
      </c>
      <c r="B67" s="4" t="s">
        <v>81</v>
      </c>
      <c r="C67" s="32">
        <v>63</v>
      </c>
      <c r="E67" s="19"/>
    </row>
    <row r="68" spans="1:5" s="3" customFormat="1" ht="15.6" customHeight="1" x14ac:dyDescent="0.25">
      <c r="A68" s="17" t="s">
        <v>122</v>
      </c>
      <c r="B68" s="57" t="s">
        <v>38</v>
      </c>
      <c r="C68" s="32">
        <v>0.4</v>
      </c>
      <c r="E68" s="19"/>
    </row>
    <row r="69" spans="1:5" s="3" customFormat="1" ht="29.25" customHeight="1" x14ac:dyDescent="0.25">
      <c r="A69" s="17" t="s">
        <v>123</v>
      </c>
      <c r="B69" s="4" t="s">
        <v>53</v>
      </c>
      <c r="C69" s="32"/>
      <c r="E69" s="19"/>
    </row>
    <row r="70" spans="1:5" s="3" customFormat="1" ht="15.6" customHeight="1" x14ac:dyDescent="0.25">
      <c r="A70" s="17" t="s">
        <v>124</v>
      </c>
      <c r="B70" s="63" t="s">
        <v>39</v>
      </c>
      <c r="C70" s="32">
        <v>35.688000000000002</v>
      </c>
      <c r="E70" s="19"/>
    </row>
    <row r="71" spans="1:5" s="3" customFormat="1" ht="38.25" customHeight="1" x14ac:dyDescent="0.25">
      <c r="A71" s="17" t="s">
        <v>125</v>
      </c>
      <c r="B71" s="4" t="s">
        <v>65</v>
      </c>
      <c r="C71" s="33">
        <v>32.268000000000001</v>
      </c>
      <c r="E71" s="19"/>
    </row>
    <row r="72" spans="1:5" s="3" customFormat="1" ht="15.6" customHeight="1" x14ac:dyDescent="0.25">
      <c r="A72" s="10">
        <v>36</v>
      </c>
      <c r="B72" s="53" t="s">
        <v>40</v>
      </c>
      <c r="C72" s="27">
        <v>15710.2</v>
      </c>
      <c r="E72" s="11"/>
    </row>
    <row r="73" spans="1:5" s="3" customFormat="1" ht="31.9" customHeight="1" x14ac:dyDescent="0.25">
      <c r="A73" s="10">
        <v>37</v>
      </c>
      <c r="B73" s="64" t="s">
        <v>140</v>
      </c>
      <c r="C73" s="27">
        <v>300</v>
      </c>
      <c r="E73" s="11"/>
    </row>
    <row r="74" spans="1:5" s="3" customFormat="1" ht="27.75" customHeight="1" x14ac:dyDescent="0.25">
      <c r="A74" s="10">
        <v>38</v>
      </c>
      <c r="B74" s="64" t="s">
        <v>41</v>
      </c>
      <c r="C74" s="27">
        <v>80.599999999999994</v>
      </c>
    </row>
    <row r="75" spans="1:5" s="3" customFormat="1" ht="18" customHeight="1" x14ac:dyDescent="0.25">
      <c r="A75" s="10">
        <v>39</v>
      </c>
      <c r="B75" s="4" t="s">
        <v>61</v>
      </c>
      <c r="C75" s="34">
        <v>178.4</v>
      </c>
    </row>
    <row r="76" spans="1:5" s="3" customFormat="1" ht="34.5" customHeight="1" x14ac:dyDescent="0.25">
      <c r="A76" s="10">
        <v>40</v>
      </c>
      <c r="B76" s="65" t="s">
        <v>87</v>
      </c>
      <c r="C76" s="35">
        <v>7.07</v>
      </c>
    </row>
    <row r="77" spans="1:5" s="3" customFormat="1" ht="16.5" customHeight="1" x14ac:dyDescent="0.25">
      <c r="A77" s="10">
        <v>41</v>
      </c>
      <c r="B77" s="66" t="s">
        <v>62</v>
      </c>
      <c r="C77" s="36">
        <v>336</v>
      </c>
    </row>
    <row r="78" spans="1:5" s="3" customFormat="1" ht="17.45" customHeight="1" x14ac:dyDescent="0.25">
      <c r="A78" s="10">
        <v>42</v>
      </c>
      <c r="B78" s="55" t="s">
        <v>58</v>
      </c>
      <c r="C78" s="5">
        <v>38.463999999999999</v>
      </c>
    </row>
    <row r="79" spans="1:5" s="3" customFormat="1" ht="17.25" customHeight="1" x14ac:dyDescent="0.25">
      <c r="A79" s="10">
        <v>43</v>
      </c>
      <c r="B79" s="55" t="s">
        <v>63</v>
      </c>
      <c r="C79" s="5">
        <v>67.7</v>
      </c>
    </row>
    <row r="80" spans="1:5" s="3" customFormat="1" ht="22.15" customHeight="1" x14ac:dyDescent="0.25">
      <c r="A80" s="10">
        <v>44</v>
      </c>
      <c r="B80" s="55" t="s">
        <v>82</v>
      </c>
      <c r="C80" s="5">
        <v>93</v>
      </c>
    </row>
    <row r="81" spans="1:7" s="3" customFormat="1" ht="25.5" customHeight="1" x14ac:dyDescent="0.25">
      <c r="A81" s="10">
        <v>45</v>
      </c>
      <c r="B81" s="67" t="s">
        <v>128</v>
      </c>
      <c r="C81" s="5">
        <v>88.739000000000004</v>
      </c>
    </row>
    <row r="82" spans="1:7" s="3" customFormat="1" ht="23.45" customHeight="1" x14ac:dyDescent="0.25">
      <c r="A82" s="10">
        <v>46</v>
      </c>
      <c r="B82" s="68" t="s">
        <v>92</v>
      </c>
      <c r="C82" s="5">
        <v>32.28</v>
      </c>
    </row>
    <row r="83" spans="1:7" s="3" customFormat="1" ht="27.6" customHeight="1" x14ac:dyDescent="0.25">
      <c r="A83" s="10">
        <v>47</v>
      </c>
      <c r="B83" s="67" t="s">
        <v>88</v>
      </c>
      <c r="C83" s="5">
        <f>86.208+1.902</f>
        <v>88.11</v>
      </c>
    </row>
    <row r="84" spans="1:7" s="3" customFormat="1" ht="27.6" customHeight="1" x14ac:dyDescent="0.25">
      <c r="A84" s="10">
        <v>48</v>
      </c>
      <c r="B84" s="67" t="s">
        <v>95</v>
      </c>
      <c r="C84" s="5">
        <v>23.893999999999998</v>
      </c>
    </row>
    <row r="85" spans="1:7" s="3" customFormat="1" ht="22.9" customHeight="1" x14ac:dyDescent="0.25">
      <c r="A85" s="10">
        <v>49</v>
      </c>
      <c r="B85" s="69" t="s">
        <v>91</v>
      </c>
      <c r="C85" s="5">
        <v>24.678999999999998</v>
      </c>
    </row>
    <row r="86" spans="1:7" s="3" customFormat="1" ht="78" customHeight="1" x14ac:dyDescent="0.25">
      <c r="A86" s="10">
        <v>50</v>
      </c>
      <c r="B86" s="67" t="s">
        <v>89</v>
      </c>
      <c r="C86" s="5">
        <v>3.7360000000000002</v>
      </c>
    </row>
    <row r="87" spans="1:7" s="3" customFormat="1" ht="39" customHeight="1" x14ac:dyDescent="0.25">
      <c r="A87" s="10">
        <v>51</v>
      </c>
      <c r="B87" s="67" t="s">
        <v>99</v>
      </c>
      <c r="C87" s="5">
        <v>9.093</v>
      </c>
      <c r="G87" s="11"/>
    </row>
    <row r="88" spans="1:7" s="3" customFormat="1" ht="54.75" customHeight="1" x14ac:dyDescent="0.25">
      <c r="A88" s="10">
        <v>52</v>
      </c>
      <c r="B88" s="70" t="s">
        <v>90</v>
      </c>
      <c r="C88" s="5">
        <v>0.27600000000000002</v>
      </c>
      <c r="G88" s="11"/>
    </row>
    <row r="89" spans="1:7" s="3" customFormat="1" ht="27.75" customHeight="1" x14ac:dyDescent="0.25">
      <c r="A89" s="10">
        <v>53</v>
      </c>
      <c r="B89" s="4" t="s">
        <v>64</v>
      </c>
      <c r="C89" s="5">
        <v>2000</v>
      </c>
    </row>
    <row r="90" spans="1:7" s="3" customFormat="1" ht="30" customHeight="1" x14ac:dyDescent="0.25">
      <c r="A90" s="10">
        <v>54</v>
      </c>
      <c r="B90" s="71" t="s">
        <v>42</v>
      </c>
      <c r="C90" s="5">
        <v>124.84399999999999</v>
      </c>
    </row>
    <row r="91" spans="1:7" s="3" customFormat="1" ht="30" customHeight="1" x14ac:dyDescent="0.25">
      <c r="A91" s="10">
        <v>55</v>
      </c>
      <c r="B91" s="72" t="s">
        <v>98</v>
      </c>
      <c r="C91" s="5">
        <v>275.43799999999999</v>
      </c>
    </row>
    <row r="92" spans="1:7" s="3" customFormat="1" ht="15.6" customHeight="1" x14ac:dyDescent="0.25">
      <c r="A92" s="10">
        <v>56</v>
      </c>
      <c r="B92" s="48" t="s">
        <v>70</v>
      </c>
      <c r="C92" s="37">
        <f>C41+C42</f>
        <v>64946.744000000006</v>
      </c>
    </row>
    <row r="93" spans="1:7" s="3" customFormat="1" ht="25.5" customHeight="1" x14ac:dyDescent="0.25">
      <c r="A93" s="10">
        <v>57</v>
      </c>
      <c r="B93" s="63" t="s">
        <v>66</v>
      </c>
      <c r="C93" s="38">
        <v>338.04700000000003</v>
      </c>
      <c r="E93" s="11"/>
    </row>
    <row r="94" spans="1:7" s="3" customFormat="1" x14ac:dyDescent="0.25">
      <c r="A94" s="10">
        <v>58</v>
      </c>
      <c r="B94" s="73" t="s">
        <v>93</v>
      </c>
      <c r="C94" s="39">
        <f>C95+C97+C98+C99+C96+C100+C101+C103+C102</f>
        <v>5643.6680000000006</v>
      </c>
    </row>
    <row r="95" spans="1:7" s="3" customFormat="1" x14ac:dyDescent="0.25">
      <c r="A95" s="20" t="s">
        <v>129</v>
      </c>
      <c r="B95" s="73" t="s">
        <v>43</v>
      </c>
      <c r="C95" s="39">
        <v>3694.7020000000002</v>
      </c>
      <c r="F95" s="21"/>
    </row>
    <row r="96" spans="1:7" s="3" customFormat="1" x14ac:dyDescent="0.25">
      <c r="A96" s="20" t="s">
        <v>130</v>
      </c>
      <c r="B96" s="73" t="s">
        <v>44</v>
      </c>
      <c r="C96" s="39">
        <v>11.49</v>
      </c>
    </row>
    <row r="97" spans="1:6" s="3" customFormat="1" x14ac:dyDescent="0.25">
      <c r="A97" s="20" t="s">
        <v>131</v>
      </c>
      <c r="B97" s="73" t="s">
        <v>45</v>
      </c>
      <c r="C97" s="39">
        <v>635.85</v>
      </c>
    </row>
    <row r="98" spans="1:6" s="3" customFormat="1" x14ac:dyDescent="0.25">
      <c r="A98" s="20" t="s">
        <v>132</v>
      </c>
      <c r="B98" s="74" t="s">
        <v>46</v>
      </c>
      <c r="C98" s="39">
        <v>261.57799999999997</v>
      </c>
    </row>
    <row r="99" spans="1:6" s="3" customFormat="1" x14ac:dyDescent="0.25">
      <c r="A99" s="20" t="s">
        <v>133</v>
      </c>
      <c r="B99" s="74" t="s">
        <v>47</v>
      </c>
      <c r="C99" s="39">
        <v>33.006999999999998</v>
      </c>
    </row>
    <row r="100" spans="1:6" s="3" customFormat="1" x14ac:dyDescent="0.25">
      <c r="A100" s="20" t="s">
        <v>134</v>
      </c>
      <c r="B100" s="74" t="s">
        <v>48</v>
      </c>
      <c r="C100" s="5">
        <v>182.613</v>
      </c>
    </row>
    <row r="101" spans="1:6" s="3" customFormat="1" x14ac:dyDescent="0.25">
      <c r="A101" s="20" t="s">
        <v>135</v>
      </c>
      <c r="B101" s="74" t="s">
        <v>97</v>
      </c>
      <c r="C101" s="5">
        <v>118.045</v>
      </c>
    </row>
    <row r="102" spans="1:6" s="3" customFormat="1" x14ac:dyDescent="0.25">
      <c r="A102" s="20" t="s">
        <v>136</v>
      </c>
      <c r="B102" s="74" t="s">
        <v>60</v>
      </c>
      <c r="C102" s="5">
        <v>13.772</v>
      </c>
    </row>
    <row r="103" spans="1:6" s="3" customFormat="1" x14ac:dyDescent="0.25">
      <c r="A103" s="20" t="s">
        <v>137</v>
      </c>
      <c r="B103" s="74" t="s">
        <v>127</v>
      </c>
      <c r="C103" s="5">
        <v>692.61099999999999</v>
      </c>
    </row>
    <row r="104" spans="1:6" s="3" customFormat="1" ht="13.5" customHeight="1" x14ac:dyDescent="0.25">
      <c r="A104" s="10">
        <v>59</v>
      </c>
      <c r="B104" s="75" t="s">
        <v>138</v>
      </c>
      <c r="C104" s="40">
        <f>C92+C94+C93</f>
        <v>70928.459000000017</v>
      </c>
    </row>
    <row r="105" spans="1:6" ht="15" customHeight="1" x14ac:dyDescent="0.25">
      <c r="B105" s="76"/>
      <c r="C105" s="41"/>
    </row>
    <row r="106" spans="1:6" ht="13.5" customHeight="1" x14ac:dyDescent="0.25">
      <c r="B106" s="44"/>
      <c r="D106" s="12"/>
      <c r="F106" s="13"/>
    </row>
    <row r="107" spans="1:6" ht="13.5" customHeight="1" x14ac:dyDescent="0.25">
      <c r="B107" s="44"/>
    </row>
    <row r="108" spans="1:6" x14ac:dyDescent="0.25">
      <c r="D108" s="9"/>
    </row>
    <row r="110" spans="1:6" x14ac:dyDescent="0.25">
      <c r="B110" s="76"/>
      <c r="C110" s="41"/>
    </row>
    <row r="111" spans="1:6" x14ac:dyDescent="0.25">
      <c r="B111" s="76"/>
      <c r="C111" s="41"/>
    </row>
    <row r="112" spans="1:6" x14ac:dyDescent="0.25">
      <c r="B112" s="76"/>
      <c r="C112" s="41"/>
    </row>
    <row r="113" spans="2:3" x14ac:dyDescent="0.25">
      <c r="B113" s="76"/>
      <c r="C113" s="41"/>
    </row>
    <row r="114" spans="2:3" x14ac:dyDescent="0.25">
      <c r="B114" s="45"/>
      <c r="C114" s="43"/>
    </row>
  </sheetData>
  <phoneticPr fontId="1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pajamos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Sigita Auryliene</dc:creator>
  <cp:lastModifiedBy>Sigita Aurylienė</cp:lastModifiedBy>
  <cp:lastPrinted>2023-03-10T08:59:41Z</cp:lastPrinted>
  <dcterms:created xsi:type="dcterms:W3CDTF">2019-06-11T11:41:17Z</dcterms:created>
  <dcterms:modified xsi:type="dcterms:W3CDTF">2023-04-06T12:30:57Z</dcterms:modified>
</cp:coreProperties>
</file>