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d_bagdeviciene\Desktop\FINANSŲ SKYRIUS\BIUDŽETAS_TARYBOS SPRENDIMAI\TARYBA_SPRENDIMAI\Iždo SPRENDIMAI (priimti)\2025\02\"/>
    </mc:Choice>
  </mc:AlternateContent>
  <xr:revisionPtr revIDLastSave="0" documentId="8_{1B92E825-5CF7-41BA-B801-634EE2A52728}" xr6:coauthVersionLast="47" xr6:coauthVersionMax="47" xr10:uidLastSave="{00000000-0000-0000-0000-000000000000}"/>
  <bookViews>
    <workbookView xWindow="-120" yWindow="-120" windowWidth="29040" windowHeight="15720" xr2:uid="{4472664B-AA2C-4CEC-B1BB-4D58A5A62ED6}"/>
  </bookViews>
  <sheets>
    <sheet name="1 priedas"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97" i="1" l="1"/>
  <c r="C95" i="1"/>
  <c r="C46" i="1"/>
  <c r="C45" i="1" s="1"/>
  <c r="C43" i="1" s="1"/>
  <c r="C44" i="1"/>
  <c r="C39" i="1"/>
  <c r="C33" i="1"/>
  <c r="C31" i="1"/>
  <c r="C26" i="1"/>
  <c r="C22" i="1"/>
  <c r="C21" i="1" s="1"/>
  <c r="C18" i="1"/>
  <c r="A15" i="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C14" i="1"/>
  <c r="C11" i="1"/>
  <c r="C10" i="1"/>
  <c r="C9" i="1" s="1"/>
  <c r="C42" i="1" l="1"/>
  <c r="C96" i="1" s="1"/>
  <c r="C108" i="1" s="1"/>
</calcChain>
</file>

<file path=xl/sharedStrings.xml><?xml version="1.0" encoding="utf-8"?>
<sst xmlns="http://schemas.openxmlformats.org/spreadsheetml/2006/main" count="138" uniqueCount="138">
  <si>
    <t>Trakų rajono savivaldybės</t>
  </si>
  <si>
    <t>tarybos 2025 m. vasario 20 d.</t>
  </si>
  <si>
    <t>sprendimo Nr. S1E-2</t>
  </si>
  <si>
    <t>1 priedas</t>
  </si>
  <si>
    <t>TRAKŲ RAJONO SAVIVALDYBĖS 2025 METŲ BIUDŽETAS</t>
  </si>
  <si>
    <t>tūkst. Eur</t>
  </si>
  <si>
    <t>Eil. Nr.</t>
  </si>
  <si>
    <t xml:space="preserve">PAJAMOS </t>
  </si>
  <si>
    <t>IŠ VISO</t>
  </si>
  <si>
    <t>MOKESČIAI (2+4+8)</t>
  </si>
  <si>
    <t>Pajamų ir pelno mokesčiai (3)</t>
  </si>
  <si>
    <t>Gyventojų pajamų mokestis:</t>
  </si>
  <si>
    <t>3.1</t>
  </si>
  <si>
    <t>Gyventojų pajamų mokestis pagal Lietuvos Respublikos 2024 m. valstybės biudžeto ir savivaldybių biudžetų finansinių rodiklių patvirtinimo įstatymą</t>
  </si>
  <si>
    <t>3.2</t>
  </si>
  <si>
    <t>GPM, mokamas už pajamas, gautas iš veiklos, kuria verčiamasi turint verslo liudijimą</t>
  </si>
  <si>
    <t>Turto mokesčiai (5+6+7)</t>
  </si>
  <si>
    <t>Žemės mokestis</t>
  </si>
  <si>
    <t xml:space="preserve"> </t>
  </si>
  <si>
    <t>Nekilnojamo turto mokestis</t>
  </si>
  <si>
    <t>Paveldimo turto mokestis</t>
  </si>
  <si>
    <t>Prekių ir paslaugų mokesčiai (9+10)</t>
  </si>
  <si>
    <t>Mokestis už aplinkos teršimą</t>
  </si>
  <si>
    <t>Atskaitymai nuo pajamų pagal Lietuvos Respublikos miškų įstatymą</t>
  </si>
  <si>
    <t>KITOS PAJAMOS (12+16+21+26+27+28)</t>
  </si>
  <si>
    <t>Turto pajamos (13+14+15)</t>
  </si>
  <si>
    <t>Palūkanos už depozitus, sąskaitų lik, paskolas</t>
  </si>
  <si>
    <t>Nuomos mokestis už valstybinę žemę ir valstybinius vidaus vandenų telkinius</t>
  </si>
  <si>
    <t>Mokesčiai už valstybinius gamtos išteklius</t>
  </si>
  <si>
    <t>Pajamos už prekes ir paslaugas (17+18+19+20)</t>
  </si>
  <si>
    <t>Pajamos už ilgalaikio ir trumpalaikio materialiojo turto nuomą</t>
  </si>
  <si>
    <t>Biudžetinių įstaigų pajamos už prekes ir paslaugas</t>
  </si>
  <si>
    <t>Įmokos už išlaikymą švietimo, socialinės apsaugos ir kitose įstaigose</t>
  </si>
  <si>
    <t>Įmokos už savivaldybės infrastruktūros plėtrą</t>
  </si>
  <si>
    <t>Rinkliavos (22+23)</t>
  </si>
  <si>
    <t>Valstybės rinkliava</t>
  </si>
  <si>
    <t>Vietinė rinkliava (24+25)</t>
  </si>
  <si>
    <t>Vietinė rinkliava už komunalinių atliekų tvarkymą</t>
  </si>
  <si>
    <t>Kitos vietinės rinkliavos</t>
  </si>
  <si>
    <t>Pajamos iš baudų, konfiskuoto turto ir kitų netesybų</t>
  </si>
  <si>
    <t xml:space="preserve">Kitos neišvardytos pajamos (aplinkos apsaugos rėmimo specialioji programa) </t>
  </si>
  <si>
    <t>Kitos neišvardytos pajamos</t>
  </si>
  <si>
    <t>MATERIALIOJO IR NEMATERIALIOJO TURTO REALIZAVIMO PAJAMOS (29+30)</t>
  </si>
  <si>
    <t>Žemės realizavimo pajamos</t>
  </si>
  <si>
    <t>Pastatų ir statinių realizavimo pajamos</t>
  </si>
  <si>
    <t xml:space="preserve"> Iš viso pajamų (1+10+28)</t>
  </si>
  <si>
    <t>DOTACIJOS (33+34+35+36)</t>
  </si>
  <si>
    <t xml:space="preserve">Dotacija savivaldybėms iš Europos Sąjungos, kitos tarptautinės finansinės paramos ir bendrojo finansavimo lėšų </t>
  </si>
  <si>
    <t>Specialios tikslinės dotacijos (37+38+39+40+41+42+43+44+45+46+47+48+49+50+51+52+53+54+55+56+57+58+59)</t>
  </si>
  <si>
    <t>Valstybinėms (valstybės perduotoms savivaldybėms) funkcijoms atlikti:</t>
  </si>
  <si>
    <t>36.1</t>
  </si>
  <si>
    <t xml:space="preserve">     duomenims į Suteiktos valstybės pagalbos ir nereikšmingos pagalbos registrą teikti</t>
  </si>
  <si>
    <t>36.2</t>
  </si>
  <si>
    <t>dalyvavimas rengiant ir vykdant mobilizaciją, demobilizaciją, priimančiosios šalies paramą</t>
  </si>
  <si>
    <t>36.3</t>
  </si>
  <si>
    <t xml:space="preserve">     valstybinės kalbos vartojimo ir taisyklingumo kontrolei</t>
  </si>
  <si>
    <t>36.4</t>
  </si>
  <si>
    <t xml:space="preserve">    socialinėms išmokoms ir kompensacijoms, skirtoms paramai mirties atveju užtikrinti, skaičiuoti ir mokėti</t>
  </si>
  <si>
    <t>36.5</t>
  </si>
  <si>
    <t xml:space="preserve">    socialinėms išmokoms ir kompensacijoms skaičiuoti ir mokėti, skirtų kompensacijų nepriklausomybės gynėjams, nukentėjusiems nuo 1991 m. sausio 11-13 d. ir po to vykdytos SSRS agresijos, bei jų šeimoms mokėjimui užtikrinti</t>
  </si>
  <si>
    <t>36.6</t>
  </si>
  <si>
    <t xml:space="preserve">     socialinei paramai mokiniams </t>
  </si>
  <si>
    <t>36.7</t>
  </si>
  <si>
    <t xml:space="preserve">     socialinėms paslaugoms (soc. globos teikimui asmenims su sunkia negalia užtikrinti) </t>
  </si>
  <si>
    <t>36.8</t>
  </si>
  <si>
    <t xml:space="preserve">     socialinėms paslaugoms (darbo užmokesčiui soc.darbuotojams, teikiantiems socialinę priežiūra šeimoms) </t>
  </si>
  <si>
    <t>36.9</t>
  </si>
  <si>
    <t xml:space="preserve">  socialinės paslaugos (darbo užmokesčiui individualios priežiūros darbuotojams, teikiantiems soc. priežiūrą šeimoms)</t>
  </si>
  <si>
    <t>36.10</t>
  </si>
  <si>
    <t xml:space="preserve">     būsto nuomos mokesčio dalies kompensacijai</t>
  </si>
  <si>
    <t>36.11</t>
  </si>
  <si>
    <t xml:space="preserve">     jaunimo teisių apsaugai</t>
  </si>
  <si>
    <t>36.12</t>
  </si>
  <si>
    <t xml:space="preserve">     savivaldybių patvirtintoms užimtumo didinimo programoms įgyvendinti</t>
  </si>
  <si>
    <t>36.13</t>
  </si>
  <si>
    <t xml:space="preserve">      civilinės būklės aktams registruoti</t>
  </si>
  <si>
    <t>36.14</t>
  </si>
  <si>
    <t xml:space="preserve">     valstybės garantuojamai pirminei teisinei pagalbai teikti</t>
  </si>
  <si>
    <t>36.15</t>
  </si>
  <si>
    <t xml:space="preserve">     gyventojų registrui tvarkyti ir duomenims valstybės registrams teikti</t>
  </si>
  <si>
    <t>36.16</t>
  </si>
  <si>
    <t xml:space="preserve">     civilinei saugai</t>
  </si>
  <si>
    <t>36.17</t>
  </si>
  <si>
    <t xml:space="preserve">     priešgaisrinei saugai</t>
  </si>
  <si>
    <t>36.18</t>
  </si>
  <si>
    <t xml:space="preserve">     gyvenamosios vietos deklaravimo duomenų ir gyvenamosios vietos nedeklaravusių asmenų apskaitos duomenims tvarkyti</t>
  </si>
  <si>
    <t>36.19</t>
  </si>
  <si>
    <t xml:space="preserve">     žemės ūkio funkcijoms atlikti</t>
  </si>
  <si>
    <t>36.20</t>
  </si>
  <si>
    <t xml:space="preserve">     melioracijai</t>
  </si>
  <si>
    <t>36.21</t>
  </si>
  <si>
    <t xml:space="preserve">     savivaldybėms priskirtiems archyviniams dokumentams tvarkyti</t>
  </si>
  <si>
    <t>36.22</t>
  </si>
  <si>
    <t xml:space="preserve">    plėtoti sveiką gyvenseną bei stiprinti sveikos gyvensenos įgūdžius ugdymo įstaigose ir bendruomenėse, vykdyti visuomenės sveikatos stebėseną savivaldybėse</t>
  </si>
  <si>
    <t>36.23</t>
  </si>
  <si>
    <t xml:space="preserve">     neveiksnių asmenų būklės peržiūrėjimui užtikrinti</t>
  </si>
  <si>
    <t>36.24</t>
  </si>
  <si>
    <t xml:space="preserve">    savivaldybės erdvinių duomenų rinkinio tvarkymas</t>
  </si>
  <si>
    <t>36.25</t>
  </si>
  <si>
    <t xml:space="preserve">    lėšos koordinuotai teikiamų paslaugų vaikams nuo gimimo iki 18 metų (turintiems didelių ir labai didelių specialiųjų ugdymosi poreikių - iki 21 metų) ir vaiko atstovams pagal įstatymą koordinavimui </t>
  </si>
  <si>
    <t>36.26</t>
  </si>
  <si>
    <t xml:space="preserve">   savivaldybių teritorijoje esančių miestų ir miestelių teritorijų ribose valstybinės žemės, perduotos LRV nutarimu, patikėtinio funkcijai atlikti</t>
  </si>
  <si>
    <t xml:space="preserve">Ugdymo reikmėms finansuoti </t>
  </si>
  <si>
    <t>Savivaldybių mokykloms (klasėms arba grupėms), turinčioms specialiųjų ugdymosi poreikių mokinių</t>
  </si>
  <si>
    <t xml:space="preserve">Lėšos, skirtos užtikrinti 2025 metais ugdymą, maitinimą ir pavėžėjimą socialinę riziką patiriantiems vaikams ikimokykliniame ugdyme </t>
  </si>
  <si>
    <t>Lėšos, skirtos neformaliajai vaikų švietimo plėtrai</t>
  </si>
  <si>
    <t>Lėšos profesiniam mokymui</t>
  </si>
  <si>
    <t>Lėšos profesiniam orientavimui</t>
  </si>
  <si>
    <t>Pedagoginių darbuotojų, dirbančių pagal ikimokyklinio, priešmokyklinio ir neformaliojo vaikų švietimo programas, padidinti darbo užmokesčiui nuo 2025 m sausio 1 d.</t>
  </si>
  <si>
    <t xml:space="preserve">Dotacija savivaldybės viešajai bibliotekai dokumentams įsigyti </t>
  </si>
  <si>
    <t>Lėšos akredituotai vaikų dienos socialinei priežiūrai organizuoti</t>
  </si>
  <si>
    <t>Lėšos akredituotai soc. reabilitacijai asmenims su negalia bendruomenėje organizuoti</t>
  </si>
  <si>
    <t>Lėšos būsto pritaikymo neįgaliesiems 2025 metams</t>
  </si>
  <si>
    <t>Lėšos asmeninei pagalbai teikti ir administruoti</t>
  </si>
  <si>
    <t>Lėšos laikino atokvėpio paslaugai teikti ir administrauoti</t>
  </si>
  <si>
    <t>Lėšos socialinių paslaugų įstaigose dirbančių socialinių paslaugų srities darbuotojų pareiginei algai 2025 metams padidinti (SDU)</t>
  </si>
  <si>
    <t>Lėšos socialinių paslaugų šakos kolektyvinėje sutartyje nustatytiems įsipareigojimams įgyvendinti (ŠKS)</t>
  </si>
  <si>
    <t>Lėšos, skirtos institucinei socialinei globai iš užsienio valstybės (-ių), kurią (-ias), Lietuvos Respublikos užsienio reikalų ministerijos Socialinių paslaugų priežiūros departamentui prie Socialinės apsaugos ir darbo ministerijos pateiktais duomenimis, ištiko humanitarinė krizė, atvykusiems nelydimiems nepilnamečiams užsieniečiams ar likusiems be tėvų globos vaikams finansuoti</t>
  </si>
  <si>
    <t>Lėšos kompleksinėms paslaugoms šeimai organizuoti</t>
  </si>
  <si>
    <t>Lėšos savivaldybių administracijoms, atliekančioms asmenų su negalia reikalų koordinavimo funkciją</t>
  </si>
  <si>
    <t>Lėšos, skirtos užtikrinti asmenims, pradėjusiems gauti ilgalaikę socialinę globą iki 2007 m. sausio 1 d. iš apskričių viršininkų perduotose įstaigose, bendrųjų ir specialiųjų socialinių paslaugų finansavimą 2025 metais</t>
  </si>
  <si>
    <t>Lėšos savivaldybėms bendruomeninei veiklai stiprinti, įgyvendinant nevyriausybinių organizacijų veiklos stiprinimo 2023-2025 metų veiksmų plano 2.1.1.1 priemonės ,,Stiprinti bendruomeninę veiklą savivaldybėse" bandomąjį modelį</t>
  </si>
  <si>
    <t>KPPP lėšos savivaldybių institucijų valdomiems vietinės reikšmės keliams</t>
  </si>
  <si>
    <t>Ekonomikos gaivinimo ir atsparumo didinimo priemonės lėšos (EGADP)</t>
  </si>
  <si>
    <t xml:space="preserve">Valstybės biudžeto lėšos projektams 2025 metams
</t>
  </si>
  <si>
    <t>IŠ VISO PAJAMŲ IR DOTACIJŲ (31+32)</t>
  </si>
  <si>
    <t>2024 metų nepanaudotos biudžeto pajamos</t>
  </si>
  <si>
    <t xml:space="preserve">      biudžeto lėšų</t>
  </si>
  <si>
    <t xml:space="preserve">      likutis už parduotą valstybinę žemę</t>
  </si>
  <si>
    <t xml:space="preserve">      likutis už parduotus savivaldybės būstus ir nekiln.turtą</t>
  </si>
  <si>
    <t xml:space="preserve">      aplinkos apsaugos rėmimo specialiosios programos</t>
  </si>
  <si>
    <t xml:space="preserve">      visuomenės sveikatos specialiosios programos</t>
  </si>
  <si>
    <t xml:space="preserve">      atskaitymai nuo pajamų  pagal LR miškų įstatymą</t>
  </si>
  <si>
    <t xml:space="preserve">      skolintų lėšų likutis</t>
  </si>
  <si>
    <t xml:space="preserve">      ES projektų likutis </t>
  </si>
  <si>
    <t xml:space="preserve">      VB, EGADP projektų likučiai</t>
  </si>
  <si>
    <t xml:space="preserve">      Infrastruktūros plėtros įmokų, įstaigų pajamų įmokų likutis</t>
  </si>
  <si>
    <t>IŠ VISO (75+76)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</si>
</sst>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21" x14ac:knownFonts="1">
    <font>
      <sz val="11"/>
      <color theme="1"/>
      <name val="Calibri"/>
      <family val="2"/>
      <charset val="186"/>
      <scheme val="minor"/>
    </font>
    <font>
      <sz val="11"/>
      <name val="Calibri"/>
      <family val="2"/>
      <charset val="186"/>
      <scheme val="minor"/>
    </font>
    <font>
      <sz val="11"/>
      <name val="Times New Roman"/>
      <family val="1"/>
      <charset val="186"/>
    </font>
    <font>
      <sz val="10"/>
      <name val="Arial"/>
      <family val="2"/>
      <charset val="186"/>
    </font>
    <font>
      <b/>
      <sz val="12"/>
      <name val="Times New Roman"/>
      <family val="1"/>
      <charset val="186"/>
    </font>
    <font>
      <b/>
      <sz val="11"/>
      <name val="Times New Roman"/>
      <family val="1"/>
      <charset val="186"/>
    </font>
    <font>
      <i/>
      <sz val="10"/>
      <name val="Times New Roman"/>
      <family val="1"/>
      <charset val="186"/>
    </font>
    <font>
      <b/>
      <sz val="8"/>
      <name val="Times New Roman"/>
      <family val="1"/>
      <charset val="186"/>
    </font>
    <font>
      <sz val="8"/>
      <name val="Times New Roman"/>
      <family val="1"/>
      <charset val="186"/>
    </font>
    <font>
      <sz val="9"/>
      <name val="Times New Roman"/>
      <family val="1"/>
      <charset val="186"/>
    </font>
    <font>
      <b/>
      <sz val="10"/>
      <name val="Times New Roman"/>
      <family val="1"/>
      <charset val="186"/>
    </font>
    <font>
      <sz val="10"/>
      <name val="Times New Roman"/>
      <family val="1"/>
      <charset val="186"/>
    </font>
    <font>
      <sz val="9"/>
      <name val="Calibri"/>
      <family val="2"/>
      <charset val="186"/>
    </font>
    <font>
      <b/>
      <sz val="11"/>
      <name val="Calibri"/>
      <family val="2"/>
      <charset val="186"/>
      <scheme val="minor"/>
    </font>
    <font>
      <sz val="11"/>
      <name val="Times New Roman"/>
      <family val="2"/>
      <charset val="186"/>
    </font>
    <font>
      <sz val="10"/>
      <color theme="1"/>
      <name val="Times New Roman"/>
      <family val="1"/>
      <charset val="186"/>
    </font>
    <font>
      <sz val="10"/>
      <name val="Calibri"/>
      <family val="2"/>
      <charset val="186"/>
      <scheme val="minor"/>
    </font>
    <font>
      <b/>
      <sz val="9"/>
      <name val="Times New Roman"/>
      <family val="1"/>
      <charset val="186"/>
    </font>
    <font>
      <b/>
      <sz val="11"/>
      <name val="Calibri"/>
      <family val="2"/>
      <charset val="186"/>
    </font>
    <font>
      <sz val="12"/>
      <name val="Times New Roman"/>
      <family val="1"/>
      <charset val="186"/>
    </font>
    <font>
      <sz val="9"/>
      <name val="Calibri"/>
      <family val="2"/>
      <charset val="186"/>
      <scheme val="minor"/>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style="thin">
        <color indexed="8"/>
      </left>
      <right style="thin">
        <color indexed="64"/>
      </right>
      <top style="thin">
        <color indexed="8"/>
      </top>
      <bottom/>
      <diagonal/>
    </border>
    <border>
      <left style="thin">
        <color indexed="64"/>
      </left>
      <right/>
      <top/>
      <bottom style="thin">
        <color indexed="8"/>
      </bottom>
      <diagonal/>
    </border>
    <border>
      <left style="thin">
        <color indexed="64"/>
      </left>
      <right style="thin">
        <color indexed="64"/>
      </right>
      <top/>
      <bottom style="thin">
        <color indexed="64"/>
      </bottom>
      <diagonal/>
    </border>
    <border>
      <left style="thin">
        <color indexed="8"/>
      </left>
      <right/>
      <top style="thin">
        <color indexed="8"/>
      </top>
      <bottom style="thin">
        <color indexed="8"/>
      </bottom>
      <diagonal/>
    </border>
    <border>
      <left style="thin">
        <color indexed="8"/>
      </left>
      <right/>
      <top style="thin">
        <color indexed="8"/>
      </top>
      <bottom style="thin">
        <color indexed="64"/>
      </bottom>
      <diagonal/>
    </border>
  </borders>
  <cellStyleXfs count="1">
    <xf numFmtId="0" fontId="0" fillId="0" borderId="0"/>
  </cellStyleXfs>
  <cellXfs count="96">
    <xf numFmtId="0" fontId="0" fillId="0" borderId="0" xfId="0"/>
    <xf numFmtId="0" fontId="1" fillId="0" borderId="0" xfId="0" applyFont="1"/>
    <xf numFmtId="164" fontId="2" fillId="0" borderId="0" xfId="0" applyNumberFormat="1" applyFont="1"/>
    <xf numFmtId="0" fontId="1" fillId="2" borderId="0" xfId="0" applyFont="1" applyFill="1"/>
    <xf numFmtId="0" fontId="3" fillId="0" borderId="0" xfId="0" applyFont="1"/>
    <xf numFmtId="0" fontId="4" fillId="0" borderId="0" xfId="0" applyFont="1"/>
    <xf numFmtId="0" fontId="5" fillId="0" borderId="0" xfId="0" applyFont="1" applyAlignment="1">
      <alignment horizontal="center"/>
    </xf>
    <xf numFmtId="164" fontId="4" fillId="0" borderId="0" xfId="0" applyNumberFormat="1" applyFont="1"/>
    <xf numFmtId="164" fontId="6" fillId="0" borderId="0" xfId="0" applyNumberFormat="1" applyFont="1" applyAlignment="1">
      <alignment horizontal="right"/>
    </xf>
    <xf numFmtId="0" fontId="7" fillId="0" borderId="1" xfId="0" applyFont="1" applyBorder="1" applyAlignment="1">
      <alignment horizontal="center" vertical="center" wrapText="1"/>
    </xf>
    <xf numFmtId="0" fontId="5" fillId="0" borderId="2" xfId="0" applyFont="1" applyBorder="1" applyAlignment="1">
      <alignment horizontal="center"/>
    </xf>
    <xf numFmtId="164" fontId="5" fillId="0" borderId="3" xfId="0" applyNumberFormat="1" applyFont="1" applyBorder="1" applyAlignment="1">
      <alignment horizontal="center" vertical="center" wrapText="1"/>
    </xf>
    <xf numFmtId="0" fontId="8" fillId="2" borderId="0" xfId="0" applyFont="1" applyFill="1" applyAlignment="1">
      <alignment horizontal="center" vertical="center" wrapText="1"/>
    </xf>
    <xf numFmtId="0" fontId="9" fillId="0" borderId="4" xfId="0" applyFont="1" applyBorder="1" applyAlignment="1">
      <alignment horizontal="center"/>
    </xf>
    <xf numFmtId="0" fontId="10" fillId="0" borderId="5" xfId="0" applyFont="1" applyBorder="1" applyAlignment="1">
      <alignment horizontal="left"/>
    </xf>
    <xf numFmtId="164" fontId="10" fillId="0" borderId="6" xfId="0" applyNumberFormat="1" applyFont="1" applyBorder="1" applyAlignment="1">
      <alignment horizontal="right" vertical="center"/>
    </xf>
    <xf numFmtId="0" fontId="1" fillId="2" borderId="0" xfId="0" applyFont="1" applyFill="1" applyAlignment="1">
      <alignment vertical="center" wrapText="1"/>
    </xf>
    <xf numFmtId="0" fontId="11" fillId="0" borderId="7" xfId="0" applyFont="1" applyBorder="1"/>
    <xf numFmtId="164" fontId="11" fillId="0" borderId="8" xfId="0" applyNumberFormat="1" applyFont="1" applyBorder="1" applyAlignment="1">
      <alignment vertical="center"/>
    </xf>
    <xf numFmtId="0" fontId="3" fillId="2" borderId="0" xfId="0" applyFont="1" applyFill="1"/>
    <xf numFmtId="0" fontId="9" fillId="0" borderId="4" xfId="0" applyFont="1" applyBorder="1" applyAlignment="1">
      <alignment horizontal="center" vertical="center"/>
    </xf>
    <xf numFmtId="0" fontId="11" fillId="0" borderId="7" xfId="0" applyFont="1" applyBorder="1" applyAlignment="1">
      <alignment wrapText="1"/>
    </xf>
    <xf numFmtId="0" fontId="11" fillId="0" borderId="9" xfId="0" applyFont="1" applyBorder="1" applyAlignment="1">
      <alignment vertical="center" wrapText="1"/>
    </xf>
    <xf numFmtId="0" fontId="10" fillId="0" borderId="7" xfId="0" applyFont="1" applyBorder="1" applyAlignment="1">
      <alignment horizontal="left"/>
    </xf>
    <xf numFmtId="164" fontId="10" fillId="0" borderId="8" xfId="0" applyNumberFormat="1" applyFont="1" applyBorder="1" applyAlignment="1">
      <alignment horizontal="right" vertical="center"/>
    </xf>
    <xf numFmtId="164" fontId="10" fillId="0" borderId="8" xfId="0" applyNumberFormat="1" applyFont="1" applyBorder="1" applyAlignment="1">
      <alignment vertical="center"/>
    </xf>
    <xf numFmtId="0" fontId="11" fillId="0" borderId="7" xfId="0" applyFont="1" applyBorder="1" applyAlignment="1">
      <alignment horizontal="left"/>
    </xf>
    <xf numFmtId="164" fontId="1" fillId="0" borderId="0" xfId="0" applyNumberFormat="1" applyFont="1"/>
    <xf numFmtId="0" fontId="11" fillId="0" borderId="7" xfId="0" applyFont="1" applyBorder="1" applyAlignment="1">
      <alignment horizontal="left" wrapText="1"/>
    </xf>
    <xf numFmtId="0" fontId="10" fillId="0" borderId="7" xfId="0" applyFont="1" applyBorder="1" applyAlignment="1">
      <alignment horizontal="left" wrapText="1"/>
    </xf>
    <xf numFmtId="0" fontId="12" fillId="0" borderId="0" xfId="0" applyFont="1"/>
    <xf numFmtId="0" fontId="10" fillId="0" borderId="7" xfId="0" applyFont="1" applyBorder="1"/>
    <xf numFmtId="0" fontId="10" fillId="0" borderId="7" xfId="0" applyFont="1" applyBorder="1" applyAlignment="1">
      <alignment wrapText="1"/>
    </xf>
    <xf numFmtId="0" fontId="10" fillId="0" borderId="7" xfId="0" applyFont="1" applyBorder="1" applyAlignment="1">
      <alignment vertical="top" wrapText="1"/>
    </xf>
    <xf numFmtId="0" fontId="13" fillId="0" borderId="0" xfId="0" applyFont="1"/>
    <xf numFmtId="0" fontId="10" fillId="0" borderId="7" xfId="0" applyFont="1" applyBorder="1" applyAlignment="1">
      <alignment horizontal="center" vertical="center" wrapText="1"/>
    </xf>
    <xf numFmtId="0" fontId="10" fillId="0" borderId="7" xfId="0" applyFont="1" applyBorder="1" applyAlignment="1">
      <alignment horizontal="left" vertical="center" wrapText="1"/>
    </xf>
    <xf numFmtId="0" fontId="11" fillId="0" borderId="10" xfId="0" applyFont="1" applyBorder="1" applyAlignment="1">
      <alignment vertical="center"/>
    </xf>
    <xf numFmtId="164" fontId="10" fillId="0" borderId="11" xfId="0" applyNumberFormat="1" applyFont="1" applyBorder="1" applyAlignment="1">
      <alignment vertical="center"/>
    </xf>
    <xf numFmtId="0" fontId="1" fillId="0" borderId="0" xfId="0" applyFont="1" applyAlignment="1">
      <alignment vertical="center"/>
    </xf>
    <xf numFmtId="49" fontId="9" fillId="0" borderId="4" xfId="0" applyNumberFormat="1" applyFont="1" applyBorder="1" applyAlignment="1">
      <alignment horizontal="center"/>
    </xf>
    <xf numFmtId="0" fontId="11" fillId="0" borderId="7" xfId="0" applyFont="1" applyBorder="1" applyAlignment="1">
      <alignment vertical="center" wrapText="1"/>
    </xf>
    <xf numFmtId="164" fontId="11" fillId="0" borderId="10" xfId="0" applyNumberFormat="1" applyFont="1" applyBorder="1" applyAlignment="1">
      <alignment horizontal="right" vertical="center"/>
    </xf>
    <xf numFmtId="164" fontId="11" fillId="0" borderId="0" xfId="0" applyNumberFormat="1" applyFont="1" applyAlignment="1">
      <alignment horizontal="right"/>
    </xf>
    <xf numFmtId="0" fontId="11" fillId="0" borderId="11" xfId="0" applyFont="1" applyBorder="1" applyAlignment="1">
      <alignment vertical="center" wrapText="1"/>
    </xf>
    <xf numFmtId="164" fontId="11" fillId="0" borderId="11" xfId="0" applyNumberFormat="1" applyFont="1" applyBorder="1" applyAlignment="1">
      <alignment vertical="center"/>
    </xf>
    <xf numFmtId="0" fontId="1" fillId="0" borderId="0" xfId="0" applyFont="1" applyAlignment="1">
      <alignment wrapText="1"/>
    </xf>
    <xf numFmtId="0" fontId="11" fillId="0" borderId="7" xfId="0" applyFont="1" applyBorder="1" applyAlignment="1">
      <alignment horizontal="left" vertical="top" wrapText="1"/>
    </xf>
    <xf numFmtId="164" fontId="13" fillId="0" borderId="0" xfId="0" applyNumberFormat="1" applyFont="1"/>
    <xf numFmtId="0" fontId="11" fillId="0" borderId="7" xfId="0" applyFont="1" applyBorder="1" applyAlignment="1">
      <alignment vertical="top" wrapText="1"/>
    </xf>
    <xf numFmtId="0" fontId="11" fillId="0" borderId="12" xfId="0" applyFont="1" applyBorder="1"/>
    <xf numFmtId="0" fontId="11" fillId="0" borderId="11" xfId="0" applyFont="1" applyBorder="1" applyAlignment="1">
      <alignment wrapText="1"/>
    </xf>
    <xf numFmtId="164" fontId="11" fillId="0" borderId="13" xfId="0" applyNumberFormat="1" applyFont="1" applyBorder="1" applyAlignment="1">
      <alignment horizontal="right" vertical="center"/>
    </xf>
    <xf numFmtId="164" fontId="14" fillId="0" borderId="0" xfId="0" applyNumberFormat="1" applyFont="1"/>
    <xf numFmtId="0" fontId="11" fillId="0" borderId="11" xfId="0" applyFont="1" applyBorder="1" applyAlignment="1">
      <alignment horizontal="left"/>
    </xf>
    <xf numFmtId="164" fontId="11" fillId="0" borderId="13" xfId="0" applyNumberFormat="1" applyFont="1" applyBorder="1" applyAlignment="1">
      <alignment vertical="center"/>
    </xf>
    <xf numFmtId="0" fontId="11" fillId="0" borderId="11" xfId="0" applyFont="1" applyBorder="1" applyAlignment="1">
      <alignment horizontal="left" wrapText="1"/>
    </xf>
    <xf numFmtId="0" fontId="11" fillId="0" borderId="9" xfId="0" applyFont="1" applyBorder="1" applyAlignment="1">
      <alignment wrapText="1"/>
    </xf>
    <xf numFmtId="0" fontId="11" fillId="0" borderId="0" xfId="0" applyFont="1" applyAlignment="1">
      <alignment vertical="center" wrapText="1"/>
    </xf>
    <xf numFmtId="0" fontId="9" fillId="0" borderId="14" xfId="0" applyFont="1" applyBorder="1" applyAlignment="1">
      <alignment horizontal="center"/>
    </xf>
    <xf numFmtId="0" fontId="11" fillId="0" borderId="5" xfId="0" applyFont="1" applyBorder="1"/>
    <xf numFmtId="165" fontId="10" fillId="0" borderId="6" xfId="0" applyNumberFormat="1" applyFont="1" applyBorder="1" applyAlignment="1">
      <alignment vertical="center"/>
    </xf>
    <xf numFmtId="0" fontId="11" fillId="0" borderId="12" xfId="0" applyFont="1" applyBorder="1" applyAlignment="1">
      <alignment wrapText="1"/>
    </xf>
    <xf numFmtId="164" fontId="10" fillId="0" borderId="15" xfId="0" applyNumberFormat="1" applyFont="1" applyBorder="1" applyAlignment="1">
      <alignment vertical="center"/>
    </xf>
    <xf numFmtId="0" fontId="9" fillId="0" borderId="16" xfId="0" applyFont="1" applyBorder="1" applyAlignment="1">
      <alignment horizontal="center"/>
    </xf>
    <xf numFmtId="0" fontId="11" fillId="0" borderId="11" xfId="0" applyFont="1" applyBorder="1"/>
    <xf numFmtId="0" fontId="15" fillId="0" borderId="11" xfId="0" applyFont="1" applyBorder="1" applyAlignment="1">
      <alignment horizontal="left" wrapText="1"/>
    </xf>
    <xf numFmtId="0" fontId="11" fillId="0" borderId="10" xfId="0" applyFont="1" applyBorder="1" applyAlignment="1">
      <alignment wrapText="1"/>
    </xf>
    <xf numFmtId="0" fontId="11" fillId="0" borderId="10" xfId="0" applyFont="1" applyBorder="1" applyAlignment="1">
      <alignment vertical="center" wrapText="1"/>
    </xf>
    <xf numFmtId="0" fontId="11" fillId="0" borderId="17" xfId="0" applyFont="1" applyBorder="1" applyAlignment="1">
      <alignment vertical="center" wrapText="1"/>
    </xf>
    <xf numFmtId="0" fontId="16" fillId="0" borderId="0" xfId="0" applyFont="1" applyAlignment="1">
      <alignment vertical="center"/>
    </xf>
    <xf numFmtId="0" fontId="11" fillId="0" borderId="17" xfId="0" applyFont="1" applyBorder="1" applyAlignment="1">
      <alignment wrapText="1"/>
    </xf>
    <xf numFmtId="0" fontId="11" fillId="0" borderId="10" xfId="0" applyFont="1" applyBorder="1" applyAlignment="1">
      <alignment vertical="top" wrapText="1"/>
    </xf>
    <xf numFmtId="0" fontId="10" fillId="0" borderId="17" xfId="0" applyFont="1" applyBorder="1" applyAlignment="1">
      <alignment horizontal="center"/>
    </xf>
    <xf numFmtId="164" fontId="10" fillId="0" borderId="17" xfId="0" applyNumberFormat="1" applyFont="1" applyBorder="1" applyAlignment="1">
      <alignment vertical="center"/>
    </xf>
    <xf numFmtId="0" fontId="9" fillId="0" borderId="18" xfId="0" applyFont="1" applyBorder="1" applyAlignment="1">
      <alignment horizontal="left"/>
    </xf>
    <xf numFmtId="164" fontId="17" fillId="0" borderId="11" xfId="0" applyNumberFormat="1" applyFont="1" applyBorder="1" applyAlignment="1">
      <alignment vertical="center"/>
    </xf>
    <xf numFmtId="164" fontId="9" fillId="0" borderId="11" xfId="0" applyNumberFormat="1" applyFont="1" applyBorder="1" applyAlignment="1">
      <alignment vertical="center"/>
    </xf>
    <xf numFmtId="164" fontId="9" fillId="0" borderId="0" xfId="0" applyNumberFormat="1" applyFont="1"/>
    <xf numFmtId="164" fontId="18" fillId="0" borderId="0" xfId="0" applyNumberFormat="1" applyFont="1"/>
    <xf numFmtId="0" fontId="9" fillId="0" borderId="18" xfId="0" applyFont="1" applyBorder="1"/>
    <xf numFmtId="164" fontId="11" fillId="0" borderId="0" xfId="0" applyNumberFormat="1" applyFont="1"/>
    <xf numFmtId="0" fontId="17" fillId="0" borderId="19" xfId="0" applyFont="1" applyBorder="1" applyAlignment="1">
      <alignment horizontal="center"/>
    </xf>
    <xf numFmtId="0" fontId="9" fillId="0" borderId="0" xfId="0" applyFont="1" applyAlignment="1">
      <alignment horizontal="center"/>
    </xf>
    <xf numFmtId="0" fontId="17" fillId="0" borderId="0" xfId="0" applyFont="1" applyAlignment="1">
      <alignment horizontal="center"/>
    </xf>
    <xf numFmtId="164" fontId="17" fillId="0" borderId="0" xfId="0" applyNumberFormat="1" applyFont="1" applyAlignment="1">
      <alignment vertical="center"/>
    </xf>
    <xf numFmtId="0" fontId="11" fillId="0" borderId="0" xfId="0" applyFont="1" applyAlignment="1">
      <alignment horizontal="center"/>
    </xf>
    <xf numFmtId="0" fontId="11" fillId="0" borderId="0" xfId="0" applyFont="1" applyAlignment="1">
      <alignment horizontal="right" vertical="top" wrapText="1"/>
    </xf>
    <xf numFmtId="0" fontId="19" fillId="0" borderId="0" xfId="0" applyFont="1" applyAlignment="1">
      <alignment horizontal="center"/>
    </xf>
    <xf numFmtId="0" fontId="13" fillId="2" borderId="0" xfId="0" applyFont="1" applyFill="1"/>
    <xf numFmtId="164" fontId="11" fillId="0" borderId="0" xfId="0" applyNumberFormat="1" applyFont="1" applyAlignment="1">
      <alignment horizontal="center"/>
    </xf>
    <xf numFmtId="0" fontId="6" fillId="0" borderId="0" xfId="0" applyFont="1"/>
    <xf numFmtId="0" fontId="16" fillId="2" borderId="0" xfId="0" applyFont="1" applyFill="1"/>
    <xf numFmtId="0" fontId="20" fillId="2" borderId="0" xfId="0" applyFont="1" applyFill="1"/>
    <xf numFmtId="0" fontId="6" fillId="0" borderId="0" xfId="0" applyFont="1" applyAlignment="1">
      <alignment horizontal="center"/>
    </xf>
    <xf numFmtId="164" fontId="6"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5EEC2-6C90-4EBB-A69D-DE74B4F5BA27}">
  <dimension ref="A1:P124"/>
  <sheetViews>
    <sheetView tabSelected="1" zoomScale="98" zoomScaleNormal="98" workbookViewId="0">
      <selection activeCell="G12" sqref="G12"/>
    </sheetView>
  </sheetViews>
  <sheetFormatPr defaultRowHeight="15" x14ac:dyDescent="0.25"/>
  <cols>
    <col min="1" max="1" width="4.42578125" style="1" customWidth="1"/>
    <col min="2" max="2" width="56.85546875" style="1" customWidth="1"/>
    <col min="3" max="3" width="15.28515625" style="27" customWidth="1"/>
    <col min="4" max="4" width="8.7109375" style="3" customWidth="1"/>
    <col min="5" max="5" width="9.140625" style="3"/>
    <col min="6" max="6" width="9.7109375" style="3" bestFit="1" customWidth="1"/>
    <col min="7" max="7" width="9.42578125" style="1" customWidth="1"/>
    <col min="8" max="8" width="9.5703125" style="1" bestFit="1" customWidth="1"/>
    <col min="9" max="249" width="9.140625" style="1"/>
    <col min="250" max="250" width="4.42578125" style="1" customWidth="1"/>
    <col min="251" max="251" width="56.85546875" style="1" customWidth="1"/>
    <col min="252" max="252" width="14.140625" style="1" customWidth="1"/>
    <col min="253" max="253" width="13.42578125" style="1" customWidth="1"/>
    <col min="254" max="254" width="7.42578125" style="1" customWidth="1"/>
    <col min="255" max="255" width="7.28515625" style="1" customWidth="1"/>
    <col min="256" max="256" width="7.42578125" style="1" customWidth="1"/>
    <col min="257" max="257" width="8.42578125" style="1" customWidth="1"/>
    <col min="258" max="258" width="10.42578125" style="1" bestFit="1" customWidth="1"/>
    <col min="259" max="505" width="9.140625" style="1"/>
    <col min="506" max="506" width="4.42578125" style="1" customWidth="1"/>
    <col min="507" max="507" width="56.85546875" style="1" customWidth="1"/>
    <col min="508" max="508" width="14.140625" style="1" customWidth="1"/>
    <col min="509" max="509" width="13.42578125" style="1" customWidth="1"/>
    <col min="510" max="510" width="7.42578125" style="1" customWidth="1"/>
    <col min="511" max="511" width="7.28515625" style="1" customWidth="1"/>
    <col min="512" max="512" width="7.42578125" style="1" customWidth="1"/>
    <col min="513" max="513" width="8.42578125" style="1" customWidth="1"/>
    <col min="514" max="514" width="10.42578125" style="1" bestFit="1" customWidth="1"/>
    <col min="515" max="761" width="9.140625" style="1"/>
    <col min="762" max="762" width="4.42578125" style="1" customWidth="1"/>
    <col min="763" max="763" width="56.85546875" style="1" customWidth="1"/>
    <col min="764" max="764" width="14.140625" style="1" customWidth="1"/>
    <col min="765" max="765" width="13.42578125" style="1" customWidth="1"/>
    <col min="766" max="766" width="7.42578125" style="1" customWidth="1"/>
    <col min="767" max="767" width="7.28515625" style="1" customWidth="1"/>
    <col min="768" max="768" width="7.42578125" style="1" customWidth="1"/>
    <col min="769" max="769" width="8.42578125" style="1" customWidth="1"/>
    <col min="770" max="770" width="10.42578125" style="1" bestFit="1" customWidth="1"/>
    <col min="771" max="1017" width="9.140625" style="1"/>
    <col min="1018" max="1018" width="4.42578125" style="1" customWidth="1"/>
    <col min="1019" max="1019" width="56.85546875" style="1" customWidth="1"/>
    <col min="1020" max="1020" width="14.140625" style="1" customWidth="1"/>
    <col min="1021" max="1021" width="13.42578125" style="1" customWidth="1"/>
    <col min="1022" max="1022" width="7.42578125" style="1" customWidth="1"/>
    <col min="1023" max="1023" width="7.28515625" style="1" customWidth="1"/>
    <col min="1024" max="1024" width="7.42578125" style="1" customWidth="1"/>
    <col min="1025" max="1025" width="8.42578125" style="1" customWidth="1"/>
    <col min="1026" max="1026" width="10.42578125" style="1" bestFit="1" customWidth="1"/>
    <col min="1027" max="1273" width="9.140625" style="1"/>
    <col min="1274" max="1274" width="4.42578125" style="1" customWidth="1"/>
    <col min="1275" max="1275" width="56.85546875" style="1" customWidth="1"/>
    <col min="1276" max="1276" width="14.140625" style="1" customWidth="1"/>
    <col min="1277" max="1277" width="13.42578125" style="1" customWidth="1"/>
    <col min="1278" max="1278" width="7.42578125" style="1" customWidth="1"/>
    <col min="1279" max="1279" width="7.28515625" style="1" customWidth="1"/>
    <col min="1280" max="1280" width="7.42578125" style="1" customWidth="1"/>
    <col min="1281" max="1281" width="8.42578125" style="1" customWidth="1"/>
    <col min="1282" max="1282" width="10.42578125" style="1" bestFit="1" customWidth="1"/>
    <col min="1283" max="1529" width="9.140625" style="1"/>
    <col min="1530" max="1530" width="4.42578125" style="1" customWidth="1"/>
    <col min="1531" max="1531" width="56.85546875" style="1" customWidth="1"/>
    <col min="1532" max="1532" width="14.140625" style="1" customWidth="1"/>
    <col min="1533" max="1533" width="13.42578125" style="1" customWidth="1"/>
    <col min="1534" max="1534" width="7.42578125" style="1" customWidth="1"/>
    <col min="1535" max="1535" width="7.28515625" style="1" customWidth="1"/>
    <col min="1536" max="1536" width="7.42578125" style="1" customWidth="1"/>
    <col min="1537" max="1537" width="8.42578125" style="1" customWidth="1"/>
    <col min="1538" max="1538" width="10.42578125" style="1" bestFit="1" customWidth="1"/>
    <col min="1539" max="1785" width="9.140625" style="1"/>
    <col min="1786" max="1786" width="4.42578125" style="1" customWidth="1"/>
    <col min="1787" max="1787" width="56.85546875" style="1" customWidth="1"/>
    <col min="1788" max="1788" width="14.140625" style="1" customWidth="1"/>
    <col min="1789" max="1789" width="13.42578125" style="1" customWidth="1"/>
    <col min="1790" max="1790" width="7.42578125" style="1" customWidth="1"/>
    <col min="1791" max="1791" width="7.28515625" style="1" customWidth="1"/>
    <col min="1792" max="1792" width="7.42578125" style="1" customWidth="1"/>
    <col min="1793" max="1793" width="8.42578125" style="1" customWidth="1"/>
    <col min="1794" max="1794" width="10.42578125" style="1" bestFit="1" customWidth="1"/>
    <col min="1795" max="2041" width="9.140625" style="1"/>
    <col min="2042" max="2042" width="4.42578125" style="1" customWidth="1"/>
    <col min="2043" max="2043" width="56.85546875" style="1" customWidth="1"/>
    <col min="2044" max="2044" width="14.140625" style="1" customWidth="1"/>
    <col min="2045" max="2045" width="13.42578125" style="1" customWidth="1"/>
    <col min="2046" max="2046" width="7.42578125" style="1" customWidth="1"/>
    <col min="2047" max="2047" width="7.28515625" style="1" customWidth="1"/>
    <col min="2048" max="2048" width="7.42578125" style="1" customWidth="1"/>
    <col min="2049" max="2049" width="8.42578125" style="1" customWidth="1"/>
    <col min="2050" max="2050" width="10.42578125" style="1" bestFit="1" customWidth="1"/>
    <col min="2051" max="2297" width="9.140625" style="1"/>
    <col min="2298" max="2298" width="4.42578125" style="1" customWidth="1"/>
    <col min="2299" max="2299" width="56.85546875" style="1" customWidth="1"/>
    <col min="2300" max="2300" width="14.140625" style="1" customWidth="1"/>
    <col min="2301" max="2301" width="13.42578125" style="1" customWidth="1"/>
    <col min="2302" max="2302" width="7.42578125" style="1" customWidth="1"/>
    <col min="2303" max="2303" width="7.28515625" style="1" customWidth="1"/>
    <col min="2304" max="2304" width="7.42578125" style="1" customWidth="1"/>
    <col min="2305" max="2305" width="8.42578125" style="1" customWidth="1"/>
    <col min="2306" max="2306" width="10.42578125" style="1" bestFit="1" customWidth="1"/>
    <col min="2307" max="2553" width="9.140625" style="1"/>
    <col min="2554" max="2554" width="4.42578125" style="1" customWidth="1"/>
    <col min="2555" max="2555" width="56.85546875" style="1" customWidth="1"/>
    <col min="2556" max="2556" width="14.140625" style="1" customWidth="1"/>
    <col min="2557" max="2557" width="13.42578125" style="1" customWidth="1"/>
    <col min="2558" max="2558" width="7.42578125" style="1" customWidth="1"/>
    <col min="2559" max="2559" width="7.28515625" style="1" customWidth="1"/>
    <col min="2560" max="2560" width="7.42578125" style="1" customWidth="1"/>
    <col min="2561" max="2561" width="8.42578125" style="1" customWidth="1"/>
    <col min="2562" max="2562" width="10.42578125" style="1" bestFit="1" customWidth="1"/>
    <col min="2563" max="2809" width="9.140625" style="1"/>
    <col min="2810" max="2810" width="4.42578125" style="1" customWidth="1"/>
    <col min="2811" max="2811" width="56.85546875" style="1" customWidth="1"/>
    <col min="2812" max="2812" width="14.140625" style="1" customWidth="1"/>
    <col min="2813" max="2813" width="13.42578125" style="1" customWidth="1"/>
    <col min="2814" max="2814" width="7.42578125" style="1" customWidth="1"/>
    <col min="2815" max="2815" width="7.28515625" style="1" customWidth="1"/>
    <col min="2816" max="2816" width="7.42578125" style="1" customWidth="1"/>
    <col min="2817" max="2817" width="8.42578125" style="1" customWidth="1"/>
    <col min="2818" max="2818" width="10.42578125" style="1" bestFit="1" customWidth="1"/>
    <col min="2819" max="3065" width="9.140625" style="1"/>
    <col min="3066" max="3066" width="4.42578125" style="1" customWidth="1"/>
    <col min="3067" max="3067" width="56.85546875" style="1" customWidth="1"/>
    <col min="3068" max="3068" width="14.140625" style="1" customWidth="1"/>
    <col min="3069" max="3069" width="13.42578125" style="1" customWidth="1"/>
    <col min="3070" max="3070" width="7.42578125" style="1" customWidth="1"/>
    <col min="3071" max="3071" width="7.28515625" style="1" customWidth="1"/>
    <col min="3072" max="3072" width="7.42578125" style="1" customWidth="1"/>
    <col min="3073" max="3073" width="8.42578125" style="1" customWidth="1"/>
    <col min="3074" max="3074" width="10.42578125" style="1" bestFit="1" customWidth="1"/>
    <col min="3075" max="3321" width="9.140625" style="1"/>
    <col min="3322" max="3322" width="4.42578125" style="1" customWidth="1"/>
    <col min="3323" max="3323" width="56.85546875" style="1" customWidth="1"/>
    <col min="3324" max="3324" width="14.140625" style="1" customWidth="1"/>
    <col min="3325" max="3325" width="13.42578125" style="1" customWidth="1"/>
    <col min="3326" max="3326" width="7.42578125" style="1" customWidth="1"/>
    <col min="3327" max="3327" width="7.28515625" style="1" customWidth="1"/>
    <col min="3328" max="3328" width="7.42578125" style="1" customWidth="1"/>
    <col min="3329" max="3329" width="8.42578125" style="1" customWidth="1"/>
    <col min="3330" max="3330" width="10.42578125" style="1" bestFit="1" customWidth="1"/>
    <col min="3331" max="3577" width="9.140625" style="1"/>
    <col min="3578" max="3578" width="4.42578125" style="1" customWidth="1"/>
    <col min="3579" max="3579" width="56.85546875" style="1" customWidth="1"/>
    <col min="3580" max="3580" width="14.140625" style="1" customWidth="1"/>
    <col min="3581" max="3581" width="13.42578125" style="1" customWidth="1"/>
    <col min="3582" max="3582" width="7.42578125" style="1" customWidth="1"/>
    <col min="3583" max="3583" width="7.28515625" style="1" customWidth="1"/>
    <col min="3584" max="3584" width="7.42578125" style="1" customWidth="1"/>
    <col min="3585" max="3585" width="8.42578125" style="1" customWidth="1"/>
    <col min="3586" max="3586" width="10.42578125" style="1" bestFit="1" customWidth="1"/>
    <col min="3587" max="3833" width="9.140625" style="1"/>
    <col min="3834" max="3834" width="4.42578125" style="1" customWidth="1"/>
    <col min="3835" max="3835" width="56.85546875" style="1" customWidth="1"/>
    <col min="3836" max="3836" width="14.140625" style="1" customWidth="1"/>
    <col min="3837" max="3837" width="13.42578125" style="1" customWidth="1"/>
    <col min="3838" max="3838" width="7.42578125" style="1" customWidth="1"/>
    <col min="3839" max="3839" width="7.28515625" style="1" customWidth="1"/>
    <col min="3840" max="3840" width="7.42578125" style="1" customWidth="1"/>
    <col min="3841" max="3841" width="8.42578125" style="1" customWidth="1"/>
    <col min="3842" max="3842" width="10.42578125" style="1" bestFit="1" customWidth="1"/>
    <col min="3843" max="4089" width="9.140625" style="1"/>
    <col min="4090" max="4090" width="4.42578125" style="1" customWidth="1"/>
    <col min="4091" max="4091" width="56.85546875" style="1" customWidth="1"/>
    <col min="4092" max="4092" width="14.140625" style="1" customWidth="1"/>
    <col min="4093" max="4093" width="13.42578125" style="1" customWidth="1"/>
    <col min="4094" max="4094" width="7.42578125" style="1" customWidth="1"/>
    <col min="4095" max="4095" width="7.28515625" style="1" customWidth="1"/>
    <col min="4096" max="4096" width="7.42578125" style="1" customWidth="1"/>
    <col min="4097" max="4097" width="8.42578125" style="1" customWidth="1"/>
    <col min="4098" max="4098" width="10.42578125" style="1" bestFit="1" customWidth="1"/>
    <col min="4099" max="4345" width="9.140625" style="1"/>
    <col min="4346" max="4346" width="4.42578125" style="1" customWidth="1"/>
    <col min="4347" max="4347" width="56.85546875" style="1" customWidth="1"/>
    <col min="4348" max="4348" width="14.140625" style="1" customWidth="1"/>
    <col min="4349" max="4349" width="13.42578125" style="1" customWidth="1"/>
    <col min="4350" max="4350" width="7.42578125" style="1" customWidth="1"/>
    <col min="4351" max="4351" width="7.28515625" style="1" customWidth="1"/>
    <col min="4352" max="4352" width="7.42578125" style="1" customWidth="1"/>
    <col min="4353" max="4353" width="8.42578125" style="1" customWidth="1"/>
    <col min="4354" max="4354" width="10.42578125" style="1" bestFit="1" customWidth="1"/>
    <col min="4355" max="4601" width="9.140625" style="1"/>
    <col min="4602" max="4602" width="4.42578125" style="1" customWidth="1"/>
    <col min="4603" max="4603" width="56.85546875" style="1" customWidth="1"/>
    <col min="4604" max="4604" width="14.140625" style="1" customWidth="1"/>
    <col min="4605" max="4605" width="13.42578125" style="1" customWidth="1"/>
    <col min="4606" max="4606" width="7.42578125" style="1" customWidth="1"/>
    <col min="4607" max="4607" width="7.28515625" style="1" customWidth="1"/>
    <col min="4608" max="4608" width="7.42578125" style="1" customWidth="1"/>
    <col min="4609" max="4609" width="8.42578125" style="1" customWidth="1"/>
    <col min="4610" max="4610" width="10.42578125" style="1" bestFit="1" customWidth="1"/>
    <col min="4611" max="4857" width="9.140625" style="1"/>
    <col min="4858" max="4858" width="4.42578125" style="1" customWidth="1"/>
    <col min="4859" max="4859" width="56.85546875" style="1" customWidth="1"/>
    <col min="4860" max="4860" width="14.140625" style="1" customWidth="1"/>
    <col min="4861" max="4861" width="13.42578125" style="1" customWidth="1"/>
    <col min="4862" max="4862" width="7.42578125" style="1" customWidth="1"/>
    <col min="4863" max="4863" width="7.28515625" style="1" customWidth="1"/>
    <col min="4864" max="4864" width="7.42578125" style="1" customWidth="1"/>
    <col min="4865" max="4865" width="8.42578125" style="1" customWidth="1"/>
    <col min="4866" max="4866" width="10.42578125" style="1" bestFit="1" customWidth="1"/>
    <col min="4867" max="5113" width="9.140625" style="1"/>
    <col min="5114" max="5114" width="4.42578125" style="1" customWidth="1"/>
    <col min="5115" max="5115" width="56.85546875" style="1" customWidth="1"/>
    <col min="5116" max="5116" width="14.140625" style="1" customWidth="1"/>
    <col min="5117" max="5117" width="13.42578125" style="1" customWidth="1"/>
    <col min="5118" max="5118" width="7.42578125" style="1" customWidth="1"/>
    <col min="5119" max="5119" width="7.28515625" style="1" customWidth="1"/>
    <col min="5120" max="5120" width="7.42578125" style="1" customWidth="1"/>
    <col min="5121" max="5121" width="8.42578125" style="1" customWidth="1"/>
    <col min="5122" max="5122" width="10.42578125" style="1" bestFit="1" customWidth="1"/>
    <col min="5123" max="5369" width="9.140625" style="1"/>
    <col min="5370" max="5370" width="4.42578125" style="1" customWidth="1"/>
    <col min="5371" max="5371" width="56.85546875" style="1" customWidth="1"/>
    <col min="5372" max="5372" width="14.140625" style="1" customWidth="1"/>
    <col min="5373" max="5373" width="13.42578125" style="1" customWidth="1"/>
    <col min="5374" max="5374" width="7.42578125" style="1" customWidth="1"/>
    <col min="5375" max="5375" width="7.28515625" style="1" customWidth="1"/>
    <col min="5376" max="5376" width="7.42578125" style="1" customWidth="1"/>
    <col min="5377" max="5377" width="8.42578125" style="1" customWidth="1"/>
    <col min="5378" max="5378" width="10.42578125" style="1" bestFit="1" customWidth="1"/>
    <col min="5379" max="5625" width="9.140625" style="1"/>
    <col min="5626" max="5626" width="4.42578125" style="1" customWidth="1"/>
    <col min="5627" max="5627" width="56.85546875" style="1" customWidth="1"/>
    <col min="5628" max="5628" width="14.140625" style="1" customWidth="1"/>
    <col min="5629" max="5629" width="13.42578125" style="1" customWidth="1"/>
    <col min="5630" max="5630" width="7.42578125" style="1" customWidth="1"/>
    <col min="5631" max="5631" width="7.28515625" style="1" customWidth="1"/>
    <col min="5632" max="5632" width="7.42578125" style="1" customWidth="1"/>
    <col min="5633" max="5633" width="8.42578125" style="1" customWidth="1"/>
    <col min="5634" max="5634" width="10.42578125" style="1" bestFit="1" customWidth="1"/>
    <col min="5635" max="5881" width="9.140625" style="1"/>
    <col min="5882" max="5882" width="4.42578125" style="1" customWidth="1"/>
    <col min="5883" max="5883" width="56.85546875" style="1" customWidth="1"/>
    <col min="5884" max="5884" width="14.140625" style="1" customWidth="1"/>
    <col min="5885" max="5885" width="13.42578125" style="1" customWidth="1"/>
    <col min="5886" max="5886" width="7.42578125" style="1" customWidth="1"/>
    <col min="5887" max="5887" width="7.28515625" style="1" customWidth="1"/>
    <col min="5888" max="5888" width="7.42578125" style="1" customWidth="1"/>
    <col min="5889" max="5889" width="8.42578125" style="1" customWidth="1"/>
    <col min="5890" max="5890" width="10.42578125" style="1" bestFit="1" customWidth="1"/>
    <col min="5891" max="6137" width="9.140625" style="1"/>
    <col min="6138" max="6138" width="4.42578125" style="1" customWidth="1"/>
    <col min="6139" max="6139" width="56.85546875" style="1" customWidth="1"/>
    <col min="6140" max="6140" width="14.140625" style="1" customWidth="1"/>
    <col min="6141" max="6141" width="13.42578125" style="1" customWidth="1"/>
    <col min="6142" max="6142" width="7.42578125" style="1" customWidth="1"/>
    <col min="6143" max="6143" width="7.28515625" style="1" customWidth="1"/>
    <col min="6144" max="6144" width="7.42578125" style="1" customWidth="1"/>
    <col min="6145" max="6145" width="8.42578125" style="1" customWidth="1"/>
    <col min="6146" max="6146" width="10.42578125" style="1" bestFit="1" customWidth="1"/>
    <col min="6147" max="6393" width="9.140625" style="1"/>
    <col min="6394" max="6394" width="4.42578125" style="1" customWidth="1"/>
    <col min="6395" max="6395" width="56.85546875" style="1" customWidth="1"/>
    <col min="6396" max="6396" width="14.140625" style="1" customWidth="1"/>
    <col min="6397" max="6397" width="13.42578125" style="1" customWidth="1"/>
    <col min="6398" max="6398" width="7.42578125" style="1" customWidth="1"/>
    <col min="6399" max="6399" width="7.28515625" style="1" customWidth="1"/>
    <col min="6400" max="6400" width="7.42578125" style="1" customWidth="1"/>
    <col min="6401" max="6401" width="8.42578125" style="1" customWidth="1"/>
    <col min="6402" max="6402" width="10.42578125" style="1" bestFit="1" customWidth="1"/>
    <col min="6403" max="6649" width="9.140625" style="1"/>
    <col min="6650" max="6650" width="4.42578125" style="1" customWidth="1"/>
    <col min="6651" max="6651" width="56.85546875" style="1" customWidth="1"/>
    <col min="6652" max="6652" width="14.140625" style="1" customWidth="1"/>
    <col min="6653" max="6653" width="13.42578125" style="1" customWidth="1"/>
    <col min="6654" max="6654" width="7.42578125" style="1" customWidth="1"/>
    <col min="6655" max="6655" width="7.28515625" style="1" customWidth="1"/>
    <col min="6656" max="6656" width="7.42578125" style="1" customWidth="1"/>
    <col min="6657" max="6657" width="8.42578125" style="1" customWidth="1"/>
    <col min="6658" max="6658" width="10.42578125" style="1" bestFit="1" customWidth="1"/>
    <col min="6659" max="6905" width="9.140625" style="1"/>
    <col min="6906" max="6906" width="4.42578125" style="1" customWidth="1"/>
    <col min="6907" max="6907" width="56.85546875" style="1" customWidth="1"/>
    <col min="6908" max="6908" width="14.140625" style="1" customWidth="1"/>
    <col min="6909" max="6909" width="13.42578125" style="1" customWidth="1"/>
    <col min="6910" max="6910" width="7.42578125" style="1" customWidth="1"/>
    <col min="6911" max="6911" width="7.28515625" style="1" customWidth="1"/>
    <col min="6912" max="6912" width="7.42578125" style="1" customWidth="1"/>
    <col min="6913" max="6913" width="8.42578125" style="1" customWidth="1"/>
    <col min="6914" max="6914" width="10.42578125" style="1" bestFit="1" customWidth="1"/>
    <col min="6915" max="7161" width="9.140625" style="1"/>
    <col min="7162" max="7162" width="4.42578125" style="1" customWidth="1"/>
    <col min="7163" max="7163" width="56.85546875" style="1" customWidth="1"/>
    <col min="7164" max="7164" width="14.140625" style="1" customWidth="1"/>
    <col min="7165" max="7165" width="13.42578125" style="1" customWidth="1"/>
    <col min="7166" max="7166" width="7.42578125" style="1" customWidth="1"/>
    <col min="7167" max="7167" width="7.28515625" style="1" customWidth="1"/>
    <col min="7168" max="7168" width="7.42578125" style="1" customWidth="1"/>
    <col min="7169" max="7169" width="8.42578125" style="1" customWidth="1"/>
    <col min="7170" max="7170" width="10.42578125" style="1" bestFit="1" customWidth="1"/>
    <col min="7171" max="7417" width="9.140625" style="1"/>
    <col min="7418" max="7418" width="4.42578125" style="1" customWidth="1"/>
    <col min="7419" max="7419" width="56.85546875" style="1" customWidth="1"/>
    <col min="7420" max="7420" width="14.140625" style="1" customWidth="1"/>
    <col min="7421" max="7421" width="13.42578125" style="1" customWidth="1"/>
    <col min="7422" max="7422" width="7.42578125" style="1" customWidth="1"/>
    <col min="7423" max="7423" width="7.28515625" style="1" customWidth="1"/>
    <col min="7424" max="7424" width="7.42578125" style="1" customWidth="1"/>
    <col min="7425" max="7425" width="8.42578125" style="1" customWidth="1"/>
    <col min="7426" max="7426" width="10.42578125" style="1" bestFit="1" customWidth="1"/>
    <col min="7427" max="7673" width="9.140625" style="1"/>
    <col min="7674" max="7674" width="4.42578125" style="1" customWidth="1"/>
    <col min="7675" max="7675" width="56.85546875" style="1" customWidth="1"/>
    <col min="7676" max="7676" width="14.140625" style="1" customWidth="1"/>
    <col min="7677" max="7677" width="13.42578125" style="1" customWidth="1"/>
    <col min="7678" max="7678" width="7.42578125" style="1" customWidth="1"/>
    <col min="7679" max="7679" width="7.28515625" style="1" customWidth="1"/>
    <col min="7680" max="7680" width="7.42578125" style="1" customWidth="1"/>
    <col min="7681" max="7681" width="8.42578125" style="1" customWidth="1"/>
    <col min="7682" max="7682" width="10.42578125" style="1" bestFit="1" customWidth="1"/>
    <col min="7683" max="7929" width="9.140625" style="1"/>
    <col min="7930" max="7930" width="4.42578125" style="1" customWidth="1"/>
    <col min="7931" max="7931" width="56.85546875" style="1" customWidth="1"/>
    <col min="7932" max="7932" width="14.140625" style="1" customWidth="1"/>
    <col min="7933" max="7933" width="13.42578125" style="1" customWidth="1"/>
    <col min="7934" max="7934" width="7.42578125" style="1" customWidth="1"/>
    <col min="7935" max="7935" width="7.28515625" style="1" customWidth="1"/>
    <col min="7936" max="7936" width="7.42578125" style="1" customWidth="1"/>
    <col min="7937" max="7937" width="8.42578125" style="1" customWidth="1"/>
    <col min="7938" max="7938" width="10.42578125" style="1" bestFit="1" customWidth="1"/>
    <col min="7939" max="8185" width="9.140625" style="1"/>
    <col min="8186" max="8186" width="4.42578125" style="1" customWidth="1"/>
    <col min="8187" max="8187" width="56.85546875" style="1" customWidth="1"/>
    <col min="8188" max="8188" width="14.140625" style="1" customWidth="1"/>
    <col min="8189" max="8189" width="13.42578125" style="1" customWidth="1"/>
    <col min="8190" max="8190" width="7.42578125" style="1" customWidth="1"/>
    <col min="8191" max="8191" width="7.28515625" style="1" customWidth="1"/>
    <col min="8192" max="8192" width="7.42578125" style="1" customWidth="1"/>
    <col min="8193" max="8193" width="8.42578125" style="1" customWidth="1"/>
    <col min="8194" max="8194" width="10.42578125" style="1" bestFit="1" customWidth="1"/>
    <col min="8195" max="8441" width="9.140625" style="1"/>
    <col min="8442" max="8442" width="4.42578125" style="1" customWidth="1"/>
    <col min="8443" max="8443" width="56.85546875" style="1" customWidth="1"/>
    <col min="8444" max="8444" width="14.140625" style="1" customWidth="1"/>
    <col min="8445" max="8445" width="13.42578125" style="1" customWidth="1"/>
    <col min="8446" max="8446" width="7.42578125" style="1" customWidth="1"/>
    <col min="8447" max="8447" width="7.28515625" style="1" customWidth="1"/>
    <col min="8448" max="8448" width="7.42578125" style="1" customWidth="1"/>
    <col min="8449" max="8449" width="8.42578125" style="1" customWidth="1"/>
    <col min="8450" max="8450" width="10.42578125" style="1" bestFit="1" customWidth="1"/>
    <col min="8451" max="8697" width="9.140625" style="1"/>
    <col min="8698" max="8698" width="4.42578125" style="1" customWidth="1"/>
    <col min="8699" max="8699" width="56.85546875" style="1" customWidth="1"/>
    <col min="8700" max="8700" width="14.140625" style="1" customWidth="1"/>
    <col min="8701" max="8701" width="13.42578125" style="1" customWidth="1"/>
    <col min="8702" max="8702" width="7.42578125" style="1" customWidth="1"/>
    <col min="8703" max="8703" width="7.28515625" style="1" customWidth="1"/>
    <col min="8704" max="8704" width="7.42578125" style="1" customWidth="1"/>
    <col min="8705" max="8705" width="8.42578125" style="1" customWidth="1"/>
    <col min="8706" max="8706" width="10.42578125" style="1" bestFit="1" customWidth="1"/>
    <col min="8707" max="8953" width="9.140625" style="1"/>
    <col min="8954" max="8954" width="4.42578125" style="1" customWidth="1"/>
    <col min="8955" max="8955" width="56.85546875" style="1" customWidth="1"/>
    <col min="8956" max="8956" width="14.140625" style="1" customWidth="1"/>
    <col min="8957" max="8957" width="13.42578125" style="1" customWidth="1"/>
    <col min="8958" max="8958" width="7.42578125" style="1" customWidth="1"/>
    <col min="8959" max="8959" width="7.28515625" style="1" customWidth="1"/>
    <col min="8960" max="8960" width="7.42578125" style="1" customWidth="1"/>
    <col min="8961" max="8961" width="8.42578125" style="1" customWidth="1"/>
    <col min="8962" max="8962" width="10.42578125" style="1" bestFit="1" customWidth="1"/>
    <col min="8963" max="9209" width="9.140625" style="1"/>
    <col min="9210" max="9210" width="4.42578125" style="1" customWidth="1"/>
    <col min="9211" max="9211" width="56.85546875" style="1" customWidth="1"/>
    <col min="9212" max="9212" width="14.140625" style="1" customWidth="1"/>
    <col min="9213" max="9213" width="13.42578125" style="1" customWidth="1"/>
    <col min="9214" max="9214" width="7.42578125" style="1" customWidth="1"/>
    <col min="9215" max="9215" width="7.28515625" style="1" customWidth="1"/>
    <col min="9216" max="9216" width="7.42578125" style="1" customWidth="1"/>
    <col min="9217" max="9217" width="8.42578125" style="1" customWidth="1"/>
    <col min="9218" max="9218" width="10.42578125" style="1" bestFit="1" customWidth="1"/>
    <col min="9219" max="9465" width="9.140625" style="1"/>
    <col min="9466" max="9466" width="4.42578125" style="1" customWidth="1"/>
    <col min="9467" max="9467" width="56.85546875" style="1" customWidth="1"/>
    <col min="9468" max="9468" width="14.140625" style="1" customWidth="1"/>
    <col min="9469" max="9469" width="13.42578125" style="1" customWidth="1"/>
    <col min="9470" max="9470" width="7.42578125" style="1" customWidth="1"/>
    <col min="9471" max="9471" width="7.28515625" style="1" customWidth="1"/>
    <col min="9472" max="9472" width="7.42578125" style="1" customWidth="1"/>
    <col min="9473" max="9473" width="8.42578125" style="1" customWidth="1"/>
    <col min="9474" max="9474" width="10.42578125" style="1" bestFit="1" customWidth="1"/>
    <col min="9475" max="9721" width="9.140625" style="1"/>
    <col min="9722" max="9722" width="4.42578125" style="1" customWidth="1"/>
    <col min="9723" max="9723" width="56.85546875" style="1" customWidth="1"/>
    <col min="9724" max="9724" width="14.140625" style="1" customWidth="1"/>
    <col min="9725" max="9725" width="13.42578125" style="1" customWidth="1"/>
    <col min="9726" max="9726" width="7.42578125" style="1" customWidth="1"/>
    <col min="9727" max="9727" width="7.28515625" style="1" customWidth="1"/>
    <col min="9728" max="9728" width="7.42578125" style="1" customWidth="1"/>
    <col min="9729" max="9729" width="8.42578125" style="1" customWidth="1"/>
    <col min="9730" max="9730" width="10.42578125" style="1" bestFit="1" customWidth="1"/>
    <col min="9731" max="9977" width="9.140625" style="1"/>
    <col min="9978" max="9978" width="4.42578125" style="1" customWidth="1"/>
    <col min="9979" max="9979" width="56.85546875" style="1" customWidth="1"/>
    <col min="9980" max="9980" width="14.140625" style="1" customWidth="1"/>
    <col min="9981" max="9981" width="13.42578125" style="1" customWidth="1"/>
    <col min="9982" max="9982" width="7.42578125" style="1" customWidth="1"/>
    <col min="9983" max="9983" width="7.28515625" style="1" customWidth="1"/>
    <col min="9984" max="9984" width="7.42578125" style="1" customWidth="1"/>
    <col min="9985" max="9985" width="8.42578125" style="1" customWidth="1"/>
    <col min="9986" max="9986" width="10.42578125" style="1" bestFit="1" customWidth="1"/>
    <col min="9987" max="10233" width="9.140625" style="1"/>
    <col min="10234" max="10234" width="4.42578125" style="1" customWidth="1"/>
    <col min="10235" max="10235" width="56.85546875" style="1" customWidth="1"/>
    <col min="10236" max="10236" width="14.140625" style="1" customWidth="1"/>
    <col min="10237" max="10237" width="13.42578125" style="1" customWidth="1"/>
    <col min="10238" max="10238" width="7.42578125" style="1" customWidth="1"/>
    <col min="10239" max="10239" width="7.28515625" style="1" customWidth="1"/>
    <col min="10240" max="10240" width="7.42578125" style="1" customWidth="1"/>
    <col min="10241" max="10241" width="8.42578125" style="1" customWidth="1"/>
    <col min="10242" max="10242" width="10.42578125" style="1" bestFit="1" customWidth="1"/>
    <col min="10243" max="10489" width="9.140625" style="1"/>
    <col min="10490" max="10490" width="4.42578125" style="1" customWidth="1"/>
    <col min="10491" max="10491" width="56.85546875" style="1" customWidth="1"/>
    <col min="10492" max="10492" width="14.140625" style="1" customWidth="1"/>
    <col min="10493" max="10493" width="13.42578125" style="1" customWidth="1"/>
    <col min="10494" max="10494" width="7.42578125" style="1" customWidth="1"/>
    <col min="10495" max="10495" width="7.28515625" style="1" customWidth="1"/>
    <col min="10496" max="10496" width="7.42578125" style="1" customWidth="1"/>
    <col min="10497" max="10497" width="8.42578125" style="1" customWidth="1"/>
    <col min="10498" max="10498" width="10.42578125" style="1" bestFit="1" customWidth="1"/>
    <col min="10499" max="10745" width="9.140625" style="1"/>
    <col min="10746" max="10746" width="4.42578125" style="1" customWidth="1"/>
    <col min="10747" max="10747" width="56.85546875" style="1" customWidth="1"/>
    <col min="10748" max="10748" width="14.140625" style="1" customWidth="1"/>
    <col min="10749" max="10749" width="13.42578125" style="1" customWidth="1"/>
    <col min="10750" max="10750" width="7.42578125" style="1" customWidth="1"/>
    <col min="10751" max="10751" width="7.28515625" style="1" customWidth="1"/>
    <col min="10752" max="10752" width="7.42578125" style="1" customWidth="1"/>
    <col min="10753" max="10753" width="8.42578125" style="1" customWidth="1"/>
    <col min="10754" max="10754" width="10.42578125" style="1" bestFit="1" customWidth="1"/>
    <col min="10755" max="11001" width="9.140625" style="1"/>
    <col min="11002" max="11002" width="4.42578125" style="1" customWidth="1"/>
    <col min="11003" max="11003" width="56.85546875" style="1" customWidth="1"/>
    <col min="11004" max="11004" width="14.140625" style="1" customWidth="1"/>
    <col min="11005" max="11005" width="13.42578125" style="1" customWidth="1"/>
    <col min="11006" max="11006" width="7.42578125" style="1" customWidth="1"/>
    <col min="11007" max="11007" width="7.28515625" style="1" customWidth="1"/>
    <col min="11008" max="11008" width="7.42578125" style="1" customWidth="1"/>
    <col min="11009" max="11009" width="8.42578125" style="1" customWidth="1"/>
    <col min="11010" max="11010" width="10.42578125" style="1" bestFit="1" customWidth="1"/>
    <col min="11011" max="11257" width="9.140625" style="1"/>
    <col min="11258" max="11258" width="4.42578125" style="1" customWidth="1"/>
    <col min="11259" max="11259" width="56.85546875" style="1" customWidth="1"/>
    <col min="11260" max="11260" width="14.140625" style="1" customWidth="1"/>
    <col min="11261" max="11261" width="13.42578125" style="1" customWidth="1"/>
    <col min="11262" max="11262" width="7.42578125" style="1" customWidth="1"/>
    <col min="11263" max="11263" width="7.28515625" style="1" customWidth="1"/>
    <col min="11264" max="11264" width="7.42578125" style="1" customWidth="1"/>
    <col min="11265" max="11265" width="8.42578125" style="1" customWidth="1"/>
    <col min="11266" max="11266" width="10.42578125" style="1" bestFit="1" customWidth="1"/>
    <col min="11267" max="11513" width="9.140625" style="1"/>
    <col min="11514" max="11514" width="4.42578125" style="1" customWidth="1"/>
    <col min="11515" max="11515" width="56.85546875" style="1" customWidth="1"/>
    <col min="11516" max="11516" width="14.140625" style="1" customWidth="1"/>
    <col min="11517" max="11517" width="13.42578125" style="1" customWidth="1"/>
    <col min="11518" max="11518" width="7.42578125" style="1" customWidth="1"/>
    <col min="11519" max="11519" width="7.28515625" style="1" customWidth="1"/>
    <col min="11520" max="11520" width="7.42578125" style="1" customWidth="1"/>
    <col min="11521" max="11521" width="8.42578125" style="1" customWidth="1"/>
    <col min="11522" max="11522" width="10.42578125" style="1" bestFit="1" customWidth="1"/>
    <col min="11523" max="11769" width="9.140625" style="1"/>
    <col min="11770" max="11770" width="4.42578125" style="1" customWidth="1"/>
    <col min="11771" max="11771" width="56.85546875" style="1" customWidth="1"/>
    <col min="11772" max="11772" width="14.140625" style="1" customWidth="1"/>
    <col min="11773" max="11773" width="13.42578125" style="1" customWidth="1"/>
    <col min="11774" max="11774" width="7.42578125" style="1" customWidth="1"/>
    <col min="11775" max="11775" width="7.28515625" style="1" customWidth="1"/>
    <col min="11776" max="11776" width="7.42578125" style="1" customWidth="1"/>
    <col min="11777" max="11777" width="8.42578125" style="1" customWidth="1"/>
    <col min="11778" max="11778" width="10.42578125" style="1" bestFit="1" customWidth="1"/>
    <col min="11779" max="12025" width="9.140625" style="1"/>
    <col min="12026" max="12026" width="4.42578125" style="1" customWidth="1"/>
    <col min="12027" max="12027" width="56.85546875" style="1" customWidth="1"/>
    <col min="12028" max="12028" width="14.140625" style="1" customWidth="1"/>
    <col min="12029" max="12029" width="13.42578125" style="1" customWidth="1"/>
    <col min="12030" max="12030" width="7.42578125" style="1" customWidth="1"/>
    <col min="12031" max="12031" width="7.28515625" style="1" customWidth="1"/>
    <col min="12032" max="12032" width="7.42578125" style="1" customWidth="1"/>
    <col min="12033" max="12033" width="8.42578125" style="1" customWidth="1"/>
    <col min="12034" max="12034" width="10.42578125" style="1" bestFit="1" customWidth="1"/>
    <col min="12035" max="12281" width="9.140625" style="1"/>
    <col min="12282" max="12282" width="4.42578125" style="1" customWidth="1"/>
    <col min="12283" max="12283" width="56.85546875" style="1" customWidth="1"/>
    <col min="12284" max="12284" width="14.140625" style="1" customWidth="1"/>
    <col min="12285" max="12285" width="13.42578125" style="1" customWidth="1"/>
    <col min="12286" max="12286" width="7.42578125" style="1" customWidth="1"/>
    <col min="12287" max="12287" width="7.28515625" style="1" customWidth="1"/>
    <col min="12288" max="12288" width="7.42578125" style="1" customWidth="1"/>
    <col min="12289" max="12289" width="8.42578125" style="1" customWidth="1"/>
    <col min="12290" max="12290" width="10.42578125" style="1" bestFit="1" customWidth="1"/>
    <col min="12291" max="12537" width="9.140625" style="1"/>
    <col min="12538" max="12538" width="4.42578125" style="1" customWidth="1"/>
    <col min="12539" max="12539" width="56.85546875" style="1" customWidth="1"/>
    <col min="12540" max="12540" width="14.140625" style="1" customWidth="1"/>
    <col min="12541" max="12541" width="13.42578125" style="1" customWidth="1"/>
    <col min="12542" max="12542" width="7.42578125" style="1" customWidth="1"/>
    <col min="12543" max="12543" width="7.28515625" style="1" customWidth="1"/>
    <col min="12544" max="12544" width="7.42578125" style="1" customWidth="1"/>
    <col min="12545" max="12545" width="8.42578125" style="1" customWidth="1"/>
    <col min="12546" max="12546" width="10.42578125" style="1" bestFit="1" customWidth="1"/>
    <col min="12547" max="12793" width="9.140625" style="1"/>
    <col min="12794" max="12794" width="4.42578125" style="1" customWidth="1"/>
    <col min="12795" max="12795" width="56.85546875" style="1" customWidth="1"/>
    <col min="12796" max="12796" width="14.140625" style="1" customWidth="1"/>
    <col min="12797" max="12797" width="13.42578125" style="1" customWidth="1"/>
    <col min="12798" max="12798" width="7.42578125" style="1" customWidth="1"/>
    <col min="12799" max="12799" width="7.28515625" style="1" customWidth="1"/>
    <col min="12800" max="12800" width="7.42578125" style="1" customWidth="1"/>
    <col min="12801" max="12801" width="8.42578125" style="1" customWidth="1"/>
    <col min="12802" max="12802" width="10.42578125" style="1" bestFit="1" customWidth="1"/>
    <col min="12803" max="13049" width="9.140625" style="1"/>
    <col min="13050" max="13050" width="4.42578125" style="1" customWidth="1"/>
    <col min="13051" max="13051" width="56.85546875" style="1" customWidth="1"/>
    <col min="13052" max="13052" width="14.140625" style="1" customWidth="1"/>
    <col min="13053" max="13053" width="13.42578125" style="1" customWidth="1"/>
    <col min="13054" max="13054" width="7.42578125" style="1" customWidth="1"/>
    <col min="13055" max="13055" width="7.28515625" style="1" customWidth="1"/>
    <col min="13056" max="13056" width="7.42578125" style="1" customWidth="1"/>
    <col min="13057" max="13057" width="8.42578125" style="1" customWidth="1"/>
    <col min="13058" max="13058" width="10.42578125" style="1" bestFit="1" customWidth="1"/>
    <col min="13059" max="13305" width="9.140625" style="1"/>
    <col min="13306" max="13306" width="4.42578125" style="1" customWidth="1"/>
    <col min="13307" max="13307" width="56.85546875" style="1" customWidth="1"/>
    <col min="13308" max="13308" width="14.140625" style="1" customWidth="1"/>
    <col min="13309" max="13309" width="13.42578125" style="1" customWidth="1"/>
    <col min="13310" max="13310" width="7.42578125" style="1" customWidth="1"/>
    <col min="13311" max="13311" width="7.28515625" style="1" customWidth="1"/>
    <col min="13312" max="13312" width="7.42578125" style="1" customWidth="1"/>
    <col min="13313" max="13313" width="8.42578125" style="1" customWidth="1"/>
    <col min="13314" max="13314" width="10.42578125" style="1" bestFit="1" customWidth="1"/>
    <col min="13315" max="13561" width="9.140625" style="1"/>
    <col min="13562" max="13562" width="4.42578125" style="1" customWidth="1"/>
    <col min="13563" max="13563" width="56.85546875" style="1" customWidth="1"/>
    <col min="13564" max="13564" width="14.140625" style="1" customWidth="1"/>
    <col min="13565" max="13565" width="13.42578125" style="1" customWidth="1"/>
    <col min="13566" max="13566" width="7.42578125" style="1" customWidth="1"/>
    <col min="13567" max="13567" width="7.28515625" style="1" customWidth="1"/>
    <col min="13568" max="13568" width="7.42578125" style="1" customWidth="1"/>
    <col min="13569" max="13569" width="8.42578125" style="1" customWidth="1"/>
    <col min="13570" max="13570" width="10.42578125" style="1" bestFit="1" customWidth="1"/>
    <col min="13571" max="13817" width="9.140625" style="1"/>
    <col min="13818" max="13818" width="4.42578125" style="1" customWidth="1"/>
    <col min="13819" max="13819" width="56.85546875" style="1" customWidth="1"/>
    <col min="13820" max="13820" width="14.140625" style="1" customWidth="1"/>
    <col min="13821" max="13821" width="13.42578125" style="1" customWidth="1"/>
    <col min="13822" max="13822" width="7.42578125" style="1" customWidth="1"/>
    <col min="13823" max="13823" width="7.28515625" style="1" customWidth="1"/>
    <col min="13824" max="13824" width="7.42578125" style="1" customWidth="1"/>
    <col min="13825" max="13825" width="8.42578125" style="1" customWidth="1"/>
    <col min="13826" max="13826" width="10.42578125" style="1" bestFit="1" customWidth="1"/>
    <col min="13827" max="14073" width="9.140625" style="1"/>
    <col min="14074" max="14074" width="4.42578125" style="1" customWidth="1"/>
    <col min="14075" max="14075" width="56.85546875" style="1" customWidth="1"/>
    <col min="14076" max="14076" width="14.140625" style="1" customWidth="1"/>
    <col min="14077" max="14077" width="13.42578125" style="1" customWidth="1"/>
    <col min="14078" max="14078" width="7.42578125" style="1" customWidth="1"/>
    <col min="14079" max="14079" width="7.28515625" style="1" customWidth="1"/>
    <col min="14080" max="14080" width="7.42578125" style="1" customWidth="1"/>
    <col min="14081" max="14081" width="8.42578125" style="1" customWidth="1"/>
    <col min="14082" max="14082" width="10.42578125" style="1" bestFit="1" customWidth="1"/>
    <col min="14083" max="14329" width="9.140625" style="1"/>
    <col min="14330" max="14330" width="4.42578125" style="1" customWidth="1"/>
    <col min="14331" max="14331" width="56.85546875" style="1" customWidth="1"/>
    <col min="14332" max="14332" width="14.140625" style="1" customWidth="1"/>
    <col min="14333" max="14333" width="13.42578125" style="1" customWidth="1"/>
    <col min="14334" max="14334" width="7.42578125" style="1" customWidth="1"/>
    <col min="14335" max="14335" width="7.28515625" style="1" customWidth="1"/>
    <col min="14336" max="14336" width="7.42578125" style="1" customWidth="1"/>
    <col min="14337" max="14337" width="8.42578125" style="1" customWidth="1"/>
    <col min="14338" max="14338" width="10.42578125" style="1" bestFit="1" customWidth="1"/>
    <col min="14339" max="14585" width="9.140625" style="1"/>
    <col min="14586" max="14586" width="4.42578125" style="1" customWidth="1"/>
    <col min="14587" max="14587" width="56.85546875" style="1" customWidth="1"/>
    <col min="14588" max="14588" width="14.140625" style="1" customWidth="1"/>
    <col min="14589" max="14589" width="13.42578125" style="1" customWidth="1"/>
    <col min="14590" max="14590" width="7.42578125" style="1" customWidth="1"/>
    <col min="14591" max="14591" width="7.28515625" style="1" customWidth="1"/>
    <col min="14592" max="14592" width="7.42578125" style="1" customWidth="1"/>
    <col min="14593" max="14593" width="8.42578125" style="1" customWidth="1"/>
    <col min="14594" max="14594" width="10.42578125" style="1" bestFit="1" customWidth="1"/>
    <col min="14595" max="14841" width="9.140625" style="1"/>
    <col min="14842" max="14842" width="4.42578125" style="1" customWidth="1"/>
    <col min="14843" max="14843" width="56.85546875" style="1" customWidth="1"/>
    <col min="14844" max="14844" width="14.140625" style="1" customWidth="1"/>
    <col min="14845" max="14845" width="13.42578125" style="1" customWidth="1"/>
    <col min="14846" max="14846" width="7.42578125" style="1" customWidth="1"/>
    <col min="14847" max="14847" width="7.28515625" style="1" customWidth="1"/>
    <col min="14848" max="14848" width="7.42578125" style="1" customWidth="1"/>
    <col min="14849" max="14849" width="8.42578125" style="1" customWidth="1"/>
    <col min="14850" max="14850" width="10.42578125" style="1" bestFit="1" customWidth="1"/>
    <col min="14851" max="15097" width="9.140625" style="1"/>
    <col min="15098" max="15098" width="4.42578125" style="1" customWidth="1"/>
    <col min="15099" max="15099" width="56.85546875" style="1" customWidth="1"/>
    <col min="15100" max="15100" width="14.140625" style="1" customWidth="1"/>
    <col min="15101" max="15101" width="13.42578125" style="1" customWidth="1"/>
    <col min="15102" max="15102" width="7.42578125" style="1" customWidth="1"/>
    <col min="15103" max="15103" width="7.28515625" style="1" customWidth="1"/>
    <col min="15104" max="15104" width="7.42578125" style="1" customWidth="1"/>
    <col min="15105" max="15105" width="8.42578125" style="1" customWidth="1"/>
    <col min="15106" max="15106" width="10.42578125" style="1" bestFit="1" customWidth="1"/>
    <col min="15107" max="15353" width="9.140625" style="1"/>
    <col min="15354" max="15354" width="4.42578125" style="1" customWidth="1"/>
    <col min="15355" max="15355" width="56.85546875" style="1" customWidth="1"/>
    <col min="15356" max="15356" width="14.140625" style="1" customWidth="1"/>
    <col min="15357" max="15357" width="13.42578125" style="1" customWidth="1"/>
    <col min="15358" max="15358" width="7.42578125" style="1" customWidth="1"/>
    <col min="15359" max="15359" width="7.28515625" style="1" customWidth="1"/>
    <col min="15360" max="15360" width="7.42578125" style="1" customWidth="1"/>
    <col min="15361" max="15361" width="8.42578125" style="1" customWidth="1"/>
    <col min="15362" max="15362" width="10.42578125" style="1" bestFit="1" customWidth="1"/>
    <col min="15363" max="15609" width="9.140625" style="1"/>
    <col min="15610" max="15610" width="4.42578125" style="1" customWidth="1"/>
    <col min="15611" max="15611" width="56.85546875" style="1" customWidth="1"/>
    <col min="15612" max="15612" width="14.140625" style="1" customWidth="1"/>
    <col min="15613" max="15613" width="13.42578125" style="1" customWidth="1"/>
    <col min="15614" max="15614" width="7.42578125" style="1" customWidth="1"/>
    <col min="15615" max="15615" width="7.28515625" style="1" customWidth="1"/>
    <col min="15616" max="15616" width="7.42578125" style="1" customWidth="1"/>
    <col min="15617" max="15617" width="8.42578125" style="1" customWidth="1"/>
    <col min="15618" max="15618" width="10.42578125" style="1" bestFit="1" customWidth="1"/>
    <col min="15619" max="15865" width="9.140625" style="1"/>
    <col min="15866" max="15866" width="4.42578125" style="1" customWidth="1"/>
    <col min="15867" max="15867" width="56.85546875" style="1" customWidth="1"/>
    <col min="15868" max="15868" width="14.140625" style="1" customWidth="1"/>
    <col min="15869" max="15869" width="13.42578125" style="1" customWidth="1"/>
    <col min="15870" max="15870" width="7.42578125" style="1" customWidth="1"/>
    <col min="15871" max="15871" width="7.28515625" style="1" customWidth="1"/>
    <col min="15872" max="15872" width="7.42578125" style="1" customWidth="1"/>
    <col min="15873" max="15873" width="8.42578125" style="1" customWidth="1"/>
    <col min="15874" max="15874" width="10.42578125" style="1" bestFit="1" customWidth="1"/>
    <col min="15875" max="16121" width="9.140625" style="1"/>
    <col min="16122" max="16122" width="4.42578125" style="1" customWidth="1"/>
    <col min="16123" max="16123" width="56.85546875" style="1" customWidth="1"/>
    <col min="16124" max="16124" width="14.140625" style="1" customWidth="1"/>
    <col min="16125" max="16125" width="13.42578125" style="1" customWidth="1"/>
    <col min="16126" max="16126" width="7.42578125" style="1" customWidth="1"/>
    <col min="16127" max="16127" width="7.28515625" style="1" customWidth="1"/>
    <col min="16128" max="16128" width="7.42578125" style="1" customWidth="1"/>
    <col min="16129" max="16129" width="8.42578125" style="1" customWidth="1"/>
    <col min="16130" max="16130" width="10.42578125" style="1" bestFit="1" customWidth="1"/>
    <col min="16131" max="16382" width="9.140625" style="1"/>
    <col min="16383" max="16384" width="8.85546875" style="1" customWidth="1"/>
  </cols>
  <sheetData>
    <row r="1" spans="1:16" ht="18" customHeight="1" x14ac:dyDescent="0.25">
      <c r="C1" s="2" t="s">
        <v>0</v>
      </c>
    </row>
    <row r="2" spans="1:16" ht="13.5" customHeight="1" x14ac:dyDescent="0.25">
      <c r="B2" s="4"/>
      <c r="C2" s="2" t="s">
        <v>1</v>
      </c>
    </row>
    <row r="3" spans="1:16" ht="14.25" customHeight="1" x14ac:dyDescent="0.25">
      <c r="A3" s="5"/>
      <c r="B3" s="5"/>
      <c r="C3" s="2" t="s">
        <v>2</v>
      </c>
    </row>
    <row r="4" spans="1:16" ht="14.25" customHeight="1" x14ac:dyDescent="0.25">
      <c r="B4" s="6"/>
      <c r="C4" s="2" t="s">
        <v>3</v>
      </c>
    </row>
    <row r="5" spans="1:16" ht="14.25" customHeight="1" x14ac:dyDescent="0.25">
      <c r="B5" s="6"/>
      <c r="C5" s="2"/>
    </row>
    <row r="6" spans="1:16" ht="14.25" customHeight="1" x14ac:dyDescent="0.25">
      <c r="B6" s="5" t="s">
        <v>4</v>
      </c>
      <c r="C6" s="7"/>
    </row>
    <row r="7" spans="1:16" x14ac:dyDescent="0.25">
      <c r="C7" s="8" t="s">
        <v>5</v>
      </c>
    </row>
    <row r="8" spans="1:16" ht="20.25" customHeight="1" x14ac:dyDescent="0.25">
      <c r="A8" s="9" t="s">
        <v>6</v>
      </c>
      <c r="B8" s="10" t="s">
        <v>7</v>
      </c>
      <c r="C8" s="11" t="s">
        <v>8</v>
      </c>
      <c r="D8" s="12"/>
    </row>
    <row r="9" spans="1:16" x14ac:dyDescent="0.25">
      <c r="A9" s="13">
        <v>1</v>
      </c>
      <c r="B9" s="14" t="s">
        <v>9</v>
      </c>
      <c r="C9" s="15">
        <f>C10+C14+C18</f>
        <v>48895</v>
      </c>
      <c r="D9" s="16"/>
    </row>
    <row r="10" spans="1:16" x14ac:dyDescent="0.25">
      <c r="A10" s="13">
        <v>2</v>
      </c>
      <c r="B10" s="14" t="s">
        <v>10</v>
      </c>
      <c r="C10" s="15">
        <f>C11</f>
        <v>46264</v>
      </c>
      <c r="D10" s="16"/>
    </row>
    <row r="11" spans="1:16" x14ac:dyDescent="0.25">
      <c r="A11" s="13">
        <v>3</v>
      </c>
      <c r="B11" s="17" t="s">
        <v>11</v>
      </c>
      <c r="C11" s="18">
        <f>+C12+C13</f>
        <v>46264</v>
      </c>
      <c r="D11" s="19"/>
    </row>
    <row r="12" spans="1:16" ht="39" x14ac:dyDescent="0.25">
      <c r="A12" s="20" t="s">
        <v>12</v>
      </c>
      <c r="B12" s="21" t="s">
        <v>13</v>
      </c>
      <c r="C12" s="18">
        <v>46174</v>
      </c>
      <c r="D12" s="19"/>
    </row>
    <row r="13" spans="1:16" ht="25.5" x14ac:dyDescent="0.25">
      <c r="A13" s="20" t="s">
        <v>14</v>
      </c>
      <c r="B13" s="22" t="s">
        <v>15</v>
      </c>
      <c r="C13" s="18">
        <v>90</v>
      </c>
      <c r="D13" s="19"/>
    </row>
    <row r="14" spans="1:16" x14ac:dyDescent="0.25">
      <c r="A14" s="13">
        <v>4</v>
      </c>
      <c r="B14" s="23" t="s">
        <v>16</v>
      </c>
      <c r="C14" s="24">
        <f>C15+C16+C17</f>
        <v>1680</v>
      </c>
    </row>
    <row r="15" spans="1:16" x14ac:dyDescent="0.25">
      <c r="A15" s="13">
        <f>+A14+1</f>
        <v>5</v>
      </c>
      <c r="B15" s="17" t="s">
        <v>17</v>
      </c>
      <c r="C15" s="18">
        <v>850</v>
      </c>
      <c r="P15" s="1" t="s">
        <v>18</v>
      </c>
    </row>
    <row r="16" spans="1:16" x14ac:dyDescent="0.25">
      <c r="A16" s="13">
        <f t="shared" ref="A16:A46" si="0">+A15+1</f>
        <v>6</v>
      </c>
      <c r="B16" s="17" t="s">
        <v>19</v>
      </c>
      <c r="C16" s="18">
        <v>800</v>
      </c>
    </row>
    <row r="17" spans="1:6" x14ac:dyDescent="0.25">
      <c r="A17" s="13">
        <f t="shared" si="0"/>
        <v>7</v>
      </c>
      <c r="B17" s="17" t="s">
        <v>20</v>
      </c>
      <c r="C17" s="18">
        <v>30</v>
      </c>
    </row>
    <row r="18" spans="1:6" x14ac:dyDescent="0.25">
      <c r="A18" s="13">
        <f t="shared" si="0"/>
        <v>8</v>
      </c>
      <c r="B18" s="23" t="s">
        <v>21</v>
      </c>
      <c r="C18" s="25">
        <f>C19+C20</f>
        <v>951</v>
      </c>
    </row>
    <row r="19" spans="1:6" x14ac:dyDescent="0.25">
      <c r="A19" s="13">
        <f t="shared" si="0"/>
        <v>9</v>
      </c>
      <c r="B19" s="17" t="s">
        <v>22</v>
      </c>
      <c r="C19" s="18">
        <v>85</v>
      </c>
      <c r="D19" s="1"/>
      <c r="E19" s="1"/>
      <c r="F19" s="1"/>
    </row>
    <row r="20" spans="1:6" x14ac:dyDescent="0.25">
      <c r="A20" s="13">
        <f t="shared" si="0"/>
        <v>10</v>
      </c>
      <c r="B20" s="17" t="s">
        <v>23</v>
      </c>
      <c r="C20" s="18">
        <v>866</v>
      </c>
      <c r="D20" s="1"/>
      <c r="E20" s="1"/>
      <c r="F20" s="1"/>
    </row>
    <row r="21" spans="1:6" x14ac:dyDescent="0.25">
      <c r="A21" s="13">
        <f t="shared" si="0"/>
        <v>11</v>
      </c>
      <c r="B21" s="23" t="s">
        <v>24</v>
      </c>
      <c r="C21" s="25">
        <f>C22+C26+C31+C36+C38+C37</f>
        <v>3897.1750000000002</v>
      </c>
      <c r="D21" s="1"/>
      <c r="E21" s="1"/>
      <c r="F21" s="1"/>
    </row>
    <row r="22" spans="1:6" x14ac:dyDescent="0.25">
      <c r="A22" s="13">
        <f t="shared" si="0"/>
        <v>12</v>
      </c>
      <c r="B22" s="23" t="s">
        <v>25</v>
      </c>
      <c r="C22" s="25">
        <f>C24+C25+C23</f>
        <v>252</v>
      </c>
      <c r="D22" s="1"/>
      <c r="E22" s="1"/>
      <c r="F22" s="1"/>
    </row>
    <row r="23" spans="1:6" x14ac:dyDescent="0.25">
      <c r="A23" s="13">
        <f t="shared" si="0"/>
        <v>13</v>
      </c>
      <c r="B23" s="26" t="s">
        <v>26</v>
      </c>
      <c r="C23" s="18">
        <v>52</v>
      </c>
      <c r="D23" s="1"/>
      <c r="E23" s="27"/>
      <c r="F23" s="1"/>
    </row>
    <row r="24" spans="1:6" ht="25.9" customHeight="1" x14ac:dyDescent="0.25">
      <c r="A24" s="20">
        <f t="shared" si="0"/>
        <v>14</v>
      </c>
      <c r="B24" s="28" t="s">
        <v>27</v>
      </c>
      <c r="C24" s="18">
        <v>55</v>
      </c>
      <c r="D24" s="1"/>
      <c r="E24" s="1"/>
      <c r="F24" s="1"/>
    </row>
    <row r="25" spans="1:6" ht="15.6" customHeight="1" x14ac:dyDescent="0.25">
      <c r="A25" s="13">
        <f t="shared" si="0"/>
        <v>15</v>
      </c>
      <c r="B25" s="28" t="s">
        <v>28</v>
      </c>
      <c r="C25" s="18">
        <v>145</v>
      </c>
      <c r="D25" s="1"/>
      <c r="E25" s="1"/>
      <c r="F25" s="1"/>
    </row>
    <row r="26" spans="1:6" ht="15" customHeight="1" x14ac:dyDescent="0.25">
      <c r="A26" s="13">
        <f t="shared" si="0"/>
        <v>16</v>
      </c>
      <c r="B26" s="29" t="s">
        <v>29</v>
      </c>
      <c r="C26" s="25">
        <f>C27+C28+C29+C30</f>
        <v>1984.175</v>
      </c>
      <c r="D26" s="1"/>
      <c r="E26" s="1"/>
      <c r="F26" s="1"/>
    </row>
    <row r="27" spans="1:6" ht="13.9" customHeight="1" x14ac:dyDescent="0.25">
      <c r="A27" s="13">
        <f t="shared" si="0"/>
        <v>17</v>
      </c>
      <c r="B27" s="28" t="s">
        <v>30</v>
      </c>
      <c r="C27" s="18">
        <v>194.16</v>
      </c>
      <c r="D27" s="1"/>
      <c r="E27" s="1"/>
      <c r="F27" s="1"/>
    </row>
    <row r="28" spans="1:6" x14ac:dyDescent="0.25">
      <c r="A28" s="13">
        <f t="shared" si="0"/>
        <v>18</v>
      </c>
      <c r="B28" s="17" t="s">
        <v>31</v>
      </c>
      <c r="C28" s="18">
        <v>370.6</v>
      </c>
      <c r="D28" s="30"/>
      <c r="E28" s="1"/>
      <c r="F28" s="1"/>
    </row>
    <row r="29" spans="1:6" x14ac:dyDescent="0.25">
      <c r="A29" s="13">
        <f t="shared" si="0"/>
        <v>19</v>
      </c>
      <c r="B29" s="17" t="s">
        <v>32</v>
      </c>
      <c r="C29" s="18">
        <v>1019.415</v>
      </c>
      <c r="D29" s="1"/>
      <c r="E29" s="1"/>
      <c r="F29" s="1"/>
    </row>
    <row r="30" spans="1:6" x14ac:dyDescent="0.25">
      <c r="A30" s="13">
        <f t="shared" si="0"/>
        <v>20</v>
      </c>
      <c r="B30" s="17" t="s">
        <v>33</v>
      </c>
      <c r="C30" s="18">
        <v>400</v>
      </c>
      <c r="D30" s="1"/>
      <c r="E30" s="1"/>
      <c r="F30" s="1"/>
    </row>
    <row r="31" spans="1:6" x14ac:dyDescent="0.25">
      <c r="A31" s="13">
        <f t="shared" si="0"/>
        <v>21</v>
      </c>
      <c r="B31" s="31" t="s">
        <v>34</v>
      </c>
      <c r="C31" s="25">
        <f>C32+C33</f>
        <v>1565</v>
      </c>
      <c r="D31" s="1"/>
      <c r="E31" s="1"/>
      <c r="F31" s="1"/>
    </row>
    <row r="32" spans="1:6" x14ac:dyDescent="0.25">
      <c r="A32" s="13">
        <f t="shared" si="0"/>
        <v>22</v>
      </c>
      <c r="B32" s="17" t="s">
        <v>35</v>
      </c>
      <c r="C32" s="18">
        <v>65</v>
      </c>
      <c r="D32" s="1"/>
      <c r="E32" s="1"/>
      <c r="F32" s="1"/>
    </row>
    <row r="33" spans="1:6" x14ac:dyDescent="0.25">
      <c r="A33" s="13">
        <f t="shared" si="0"/>
        <v>23</v>
      </c>
      <c r="B33" s="17" t="s">
        <v>36</v>
      </c>
      <c r="C33" s="18">
        <f>+C34+C35</f>
        <v>1500</v>
      </c>
      <c r="D33" s="1"/>
      <c r="E33" s="1"/>
      <c r="F33" s="1"/>
    </row>
    <row r="34" spans="1:6" x14ac:dyDescent="0.25">
      <c r="A34" s="13">
        <f t="shared" si="0"/>
        <v>24</v>
      </c>
      <c r="B34" s="17" t="s">
        <v>37</v>
      </c>
      <c r="C34" s="18">
        <v>1300</v>
      </c>
      <c r="D34" s="1"/>
      <c r="E34" s="1"/>
      <c r="F34" s="1"/>
    </row>
    <row r="35" spans="1:6" x14ac:dyDescent="0.25">
      <c r="A35" s="13">
        <f t="shared" si="0"/>
        <v>25</v>
      </c>
      <c r="B35" s="17" t="s">
        <v>38</v>
      </c>
      <c r="C35" s="18">
        <v>200</v>
      </c>
      <c r="D35" s="1"/>
      <c r="E35" s="1"/>
      <c r="F35" s="1"/>
    </row>
    <row r="36" spans="1:6" x14ac:dyDescent="0.25">
      <c r="A36" s="13">
        <f t="shared" si="0"/>
        <v>26</v>
      </c>
      <c r="B36" s="31" t="s">
        <v>39</v>
      </c>
      <c r="C36" s="25">
        <v>35</v>
      </c>
      <c r="D36" s="1"/>
      <c r="E36" s="1"/>
      <c r="F36" s="1"/>
    </row>
    <row r="37" spans="1:6" ht="27" customHeight="1" x14ac:dyDescent="0.25">
      <c r="A37" s="20">
        <f t="shared" si="0"/>
        <v>27</v>
      </c>
      <c r="B37" s="32" t="s">
        <v>40</v>
      </c>
      <c r="C37" s="25">
        <v>6</v>
      </c>
      <c r="D37" s="1"/>
      <c r="E37" s="27"/>
      <c r="F37" s="1"/>
    </row>
    <row r="38" spans="1:6" x14ac:dyDescent="0.25">
      <c r="A38" s="13">
        <f t="shared" si="0"/>
        <v>28</v>
      </c>
      <c r="B38" s="31" t="s">
        <v>41</v>
      </c>
      <c r="C38" s="25">
        <v>55</v>
      </c>
      <c r="D38" s="1"/>
      <c r="E38" s="27"/>
      <c r="F38" s="1"/>
    </row>
    <row r="39" spans="1:6" ht="27.75" customHeight="1" x14ac:dyDescent="0.25">
      <c r="A39" s="20">
        <f t="shared" si="0"/>
        <v>29</v>
      </c>
      <c r="B39" s="33" t="s">
        <v>42</v>
      </c>
      <c r="C39" s="25">
        <f>C40+C41</f>
        <v>55</v>
      </c>
      <c r="D39" s="34"/>
      <c r="E39" s="1"/>
      <c r="F39" s="1"/>
    </row>
    <row r="40" spans="1:6" ht="15" customHeight="1" x14ac:dyDescent="0.25">
      <c r="A40" s="13">
        <f t="shared" si="0"/>
        <v>30</v>
      </c>
      <c r="B40" s="28" t="s">
        <v>43</v>
      </c>
      <c r="C40" s="18">
        <v>35</v>
      </c>
      <c r="D40" s="1"/>
      <c r="E40" s="1"/>
      <c r="F40" s="1"/>
    </row>
    <row r="41" spans="1:6" ht="16.5" customHeight="1" x14ac:dyDescent="0.25">
      <c r="A41" s="13">
        <f t="shared" si="0"/>
        <v>31</v>
      </c>
      <c r="B41" s="28" t="s">
        <v>44</v>
      </c>
      <c r="C41" s="18">
        <v>20</v>
      </c>
      <c r="D41" s="1"/>
      <c r="E41" s="1"/>
      <c r="F41" s="1"/>
    </row>
    <row r="42" spans="1:6" ht="15.6" customHeight="1" x14ac:dyDescent="0.25">
      <c r="A42" s="13">
        <f t="shared" si="0"/>
        <v>32</v>
      </c>
      <c r="B42" s="35" t="s">
        <v>45</v>
      </c>
      <c r="C42" s="25">
        <f>C9+C21+C39</f>
        <v>52847.175000000003</v>
      </c>
      <c r="D42" s="34"/>
      <c r="E42" s="1"/>
      <c r="F42" s="27"/>
    </row>
    <row r="43" spans="1:6" ht="15.6" customHeight="1" x14ac:dyDescent="0.25">
      <c r="A43" s="13">
        <f t="shared" si="0"/>
        <v>33</v>
      </c>
      <c r="B43" s="36" t="s">
        <v>46</v>
      </c>
      <c r="C43" s="25">
        <f>C44+C45</f>
        <v>35318.904000000002</v>
      </c>
      <c r="D43" s="1"/>
      <c r="E43" s="1"/>
      <c r="F43" s="1"/>
    </row>
    <row r="44" spans="1:6" ht="27.75" customHeight="1" x14ac:dyDescent="0.25">
      <c r="A44" s="13">
        <f t="shared" si="0"/>
        <v>34</v>
      </c>
      <c r="B44" s="37" t="s">
        <v>47</v>
      </c>
      <c r="C44" s="38">
        <f>2004.525+149.797+83.232+26.4</f>
        <v>2263.9540000000002</v>
      </c>
      <c r="D44" s="1"/>
      <c r="E44" s="1"/>
      <c r="F44" s="1"/>
    </row>
    <row r="45" spans="1:6" s="39" customFormat="1" ht="38.25" x14ac:dyDescent="0.25">
      <c r="A45" s="20">
        <f t="shared" si="0"/>
        <v>35</v>
      </c>
      <c r="B45" s="36" t="s">
        <v>48</v>
      </c>
      <c r="C45" s="25">
        <f>C46+C73+C74+C75+C76+C77+C79+C80+C81+C82+C86+C87+C88+C89+C91+C92+C93+C94+C95+C90+C83+C84+C85+C78</f>
        <v>33054.950000000004</v>
      </c>
    </row>
    <row r="46" spans="1:6" ht="15.6" customHeight="1" x14ac:dyDescent="0.25">
      <c r="A46" s="13">
        <f t="shared" si="0"/>
        <v>36</v>
      </c>
      <c r="B46" s="21" t="s">
        <v>49</v>
      </c>
      <c r="C46" s="25">
        <f>C47+C49+C50+C52+C53+C56+C57+C58+C59+C60+C61+C62+C63+C64+C65+C66+C67+C54+C69+C68+C70+C71+C55+C51+C72+C48</f>
        <v>5233.1730000000007</v>
      </c>
      <c r="D46" s="1"/>
      <c r="E46" s="1"/>
      <c r="F46" s="1"/>
    </row>
    <row r="47" spans="1:6" ht="28.5" customHeight="1" x14ac:dyDescent="0.25">
      <c r="A47" s="40" t="s">
        <v>50</v>
      </c>
      <c r="B47" s="41" t="s">
        <v>51</v>
      </c>
      <c r="C47" s="42">
        <v>0.1</v>
      </c>
      <c r="D47" s="1"/>
      <c r="E47" s="43"/>
      <c r="F47" s="1"/>
    </row>
    <row r="48" spans="1:6" ht="28.5" customHeight="1" x14ac:dyDescent="0.25">
      <c r="A48" s="40" t="s">
        <v>52</v>
      </c>
      <c r="B48" s="41" t="s">
        <v>53</v>
      </c>
      <c r="C48" s="42">
        <v>7.3</v>
      </c>
      <c r="D48" s="1"/>
      <c r="E48" s="43"/>
      <c r="F48" s="1"/>
    </row>
    <row r="49" spans="1:7" ht="15.6" customHeight="1" x14ac:dyDescent="0.25">
      <c r="A49" s="40" t="s">
        <v>54</v>
      </c>
      <c r="B49" s="17" t="s">
        <v>55</v>
      </c>
      <c r="C49" s="42">
        <v>9</v>
      </c>
      <c r="D49" s="1"/>
      <c r="E49" s="43"/>
      <c r="F49" s="1"/>
    </row>
    <row r="50" spans="1:7" ht="31.15" customHeight="1" x14ac:dyDescent="0.25">
      <c r="A50" s="40" t="s">
        <v>56</v>
      </c>
      <c r="B50" s="44" t="s">
        <v>57</v>
      </c>
      <c r="C50" s="45">
        <v>300.10000000000002</v>
      </c>
      <c r="D50" s="1"/>
      <c r="E50" s="43"/>
      <c r="F50" s="1"/>
    </row>
    <row r="51" spans="1:7" ht="52.9" customHeight="1" x14ac:dyDescent="0.25">
      <c r="A51" s="40" t="s">
        <v>58</v>
      </c>
      <c r="B51" s="44" t="s">
        <v>59</v>
      </c>
      <c r="C51" s="45">
        <v>5.0999999999999996</v>
      </c>
      <c r="D51" s="1"/>
      <c r="E51" s="43"/>
      <c r="F51" s="1"/>
      <c r="G51" s="46"/>
    </row>
    <row r="52" spans="1:7" ht="15" customHeight="1" x14ac:dyDescent="0.25">
      <c r="A52" s="40" t="s">
        <v>60</v>
      </c>
      <c r="B52" s="21" t="s">
        <v>61</v>
      </c>
      <c r="C52" s="45">
        <v>935.1</v>
      </c>
      <c r="D52" s="1"/>
      <c r="E52" s="43"/>
      <c r="F52" s="1"/>
    </row>
    <row r="53" spans="1:7" ht="28.5" customHeight="1" x14ac:dyDescent="0.25">
      <c r="A53" s="40" t="s">
        <v>62</v>
      </c>
      <c r="B53" s="47" t="s">
        <v>63</v>
      </c>
      <c r="C53" s="42">
        <v>1241.0999999999999</v>
      </c>
      <c r="D53" s="1"/>
      <c r="E53" s="43"/>
      <c r="F53" s="1"/>
    </row>
    <row r="54" spans="1:7" ht="27" customHeight="1" x14ac:dyDescent="0.25">
      <c r="A54" s="40" t="s">
        <v>64</v>
      </c>
      <c r="B54" s="47" t="s">
        <v>65</v>
      </c>
      <c r="C54" s="42">
        <v>686.1</v>
      </c>
      <c r="D54" s="48"/>
      <c r="E54" s="43"/>
      <c r="F54" s="1"/>
      <c r="G54" s="27"/>
    </row>
    <row r="55" spans="1:7" ht="31.5" customHeight="1" x14ac:dyDescent="0.25">
      <c r="A55" s="40" t="s">
        <v>66</v>
      </c>
      <c r="B55" s="44" t="s">
        <v>67</v>
      </c>
      <c r="C55" s="42">
        <v>77.900000000000006</v>
      </c>
      <c r="D55" s="34"/>
      <c r="E55" s="43"/>
      <c r="F55" s="1"/>
    </row>
    <row r="56" spans="1:7" ht="15.75" customHeight="1" x14ac:dyDescent="0.25">
      <c r="A56" s="40" t="s">
        <v>68</v>
      </c>
      <c r="B56" s="21" t="s">
        <v>69</v>
      </c>
      <c r="C56" s="42">
        <v>86.1</v>
      </c>
      <c r="D56" s="1"/>
      <c r="E56" s="43"/>
      <c r="F56" s="1"/>
    </row>
    <row r="57" spans="1:7" ht="14.25" customHeight="1" x14ac:dyDescent="0.25">
      <c r="A57" s="40" t="s">
        <v>70</v>
      </c>
      <c r="B57" s="17" t="s">
        <v>71</v>
      </c>
      <c r="C57" s="42">
        <v>19.899999999999999</v>
      </c>
      <c r="D57" s="1"/>
      <c r="E57" s="43"/>
      <c r="F57" s="1"/>
    </row>
    <row r="58" spans="1:7" ht="27" customHeight="1" x14ac:dyDescent="0.25">
      <c r="A58" s="40" t="s">
        <v>72</v>
      </c>
      <c r="B58" s="49" t="s">
        <v>73</v>
      </c>
      <c r="C58" s="42">
        <v>119</v>
      </c>
      <c r="D58" s="1"/>
      <c r="E58" s="43"/>
      <c r="F58" s="1"/>
    </row>
    <row r="59" spans="1:7" ht="15.6" customHeight="1" x14ac:dyDescent="0.25">
      <c r="A59" s="40" t="s">
        <v>74</v>
      </c>
      <c r="B59" s="28" t="s">
        <v>75</v>
      </c>
      <c r="C59" s="42">
        <v>30.8</v>
      </c>
      <c r="D59" s="1"/>
      <c r="E59" s="43"/>
      <c r="F59" s="1"/>
    </row>
    <row r="60" spans="1:7" ht="15.6" customHeight="1" x14ac:dyDescent="0.25">
      <c r="A60" s="40" t="s">
        <v>76</v>
      </c>
      <c r="B60" s="28" t="s">
        <v>77</v>
      </c>
      <c r="C60" s="42">
        <v>3.2</v>
      </c>
      <c r="D60" s="1"/>
      <c r="E60" s="43"/>
      <c r="F60" s="1"/>
    </row>
    <row r="61" spans="1:7" ht="15.6" customHeight="1" x14ac:dyDescent="0.25">
      <c r="A61" s="40" t="s">
        <v>78</v>
      </c>
      <c r="B61" s="28" t="s">
        <v>79</v>
      </c>
      <c r="C61" s="42">
        <v>0.63</v>
      </c>
      <c r="D61" s="1"/>
      <c r="E61" s="43"/>
      <c r="F61" s="1"/>
    </row>
    <row r="62" spans="1:7" ht="18" customHeight="1" x14ac:dyDescent="0.25">
      <c r="A62" s="40" t="s">
        <v>80</v>
      </c>
      <c r="B62" s="28" t="s">
        <v>81</v>
      </c>
      <c r="C62" s="42">
        <v>41.6</v>
      </c>
      <c r="D62" s="1"/>
      <c r="E62" s="43"/>
      <c r="F62" s="1"/>
    </row>
    <row r="63" spans="1:7" ht="15.6" customHeight="1" x14ac:dyDescent="0.25">
      <c r="A63" s="40" t="s">
        <v>82</v>
      </c>
      <c r="B63" s="28" t="s">
        <v>83</v>
      </c>
      <c r="C63" s="42">
        <v>905</v>
      </c>
      <c r="D63" s="1"/>
      <c r="E63" s="43"/>
      <c r="F63" s="1"/>
    </row>
    <row r="64" spans="1:7" ht="25.15" customHeight="1" x14ac:dyDescent="0.25">
      <c r="A64" s="40" t="s">
        <v>84</v>
      </c>
      <c r="B64" s="28" t="s">
        <v>85</v>
      </c>
      <c r="C64" s="42">
        <v>3.9</v>
      </c>
      <c r="D64" s="1"/>
      <c r="E64" s="43"/>
      <c r="F64" s="1"/>
    </row>
    <row r="65" spans="1:9" ht="15.6" customHeight="1" x14ac:dyDescent="0.25">
      <c r="A65" s="40" t="s">
        <v>86</v>
      </c>
      <c r="B65" s="28" t="s">
        <v>87</v>
      </c>
      <c r="C65" s="42">
        <v>150.9</v>
      </c>
      <c r="D65" s="1"/>
      <c r="E65" s="43"/>
      <c r="F65" s="1"/>
    </row>
    <row r="66" spans="1:9" ht="15.6" customHeight="1" x14ac:dyDescent="0.25">
      <c r="A66" s="40" t="s">
        <v>88</v>
      </c>
      <c r="B66" s="17" t="s">
        <v>89</v>
      </c>
      <c r="C66" s="42">
        <v>62.5</v>
      </c>
      <c r="D66" s="1"/>
      <c r="E66" s="43"/>
      <c r="F66" s="1"/>
    </row>
    <row r="67" spans="1:9" ht="15.6" customHeight="1" x14ac:dyDescent="0.25">
      <c r="A67" s="40" t="s">
        <v>90</v>
      </c>
      <c r="B67" s="50" t="s">
        <v>91</v>
      </c>
      <c r="C67" s="42">
        <v>9.6999999999999993</v>
      </c>
      <c r="D67" s="1"/>
      <c r="E67" s="43"/>
      <c r="F67" s="1"/>
    </row>
    <row r="68" spans="1:9" ht="42" customHeight="1" x14ac:dyDescent="0.25">
      <c r="A68" s="40" t="s">
        <v>92</v>
      </c>
      <c r="B68" s="51" t="s">
        <v>93</v>
      </c>
      <c r="C68" s="52">
        <v>401.17</v>
      </c>
      <c r="D68" s="27"/>
      <c r="E68" s="53"/>
      <c r="F68" s="1"/>
    </row>
    <row r="69" spans="1:9" ht="15.6" customHeight="1" x14ac:dyDescent="0.25">
      <c r="A69" s="40" t="s">
        <v>94</v>
      </c>
      <c r="B69" s="54" t="s">
        <v>95</v>
      </c>
      <c r="C69" s="55">
        <v>0.6</v>
      </c>
      <c r="D69" s="1"/>
      <c r="E69" s="53"/>
      <c r="F69" s="1"/>
    </row>
    <row r="70" spans="1:9" ht="15.6" customHeight="1" x14ac:dyDescent="0.25">
      <c r="A70" s="40" t="s">
        <v>96</v>
      </c>
      <c r="B70" s="56" t="s">
        <v>97</v>
      </c>
      <c r="C70" s="55">
        <v>37.171999999999997</v>
      </c>
      <c r="D70" s="1"/>
      <c r="E70" s="53"/>
      <c r="F70" s="1"/>
    </row>
    <row r="71" spans="1:9" ht="39" x14ac:dyDescent="0.25">
      <c r="A71" s="40" t="s">
        <v>98</v>
      </c>
      <c r="B71" s="57" t="s">
        <v>99</v>
      </c>
      <c r="C71" s="45">
        <v>33.356999999999999</v>
      </c>
      <c r="D71" s="1"/>
      <c r="E71" s="53"/>
      <c r="F71" s="1"/>
    </row>
    <row r="72" spans="1:9" ht="35.25" customHeight="1" x14ac:dyDescent="0.25">
      <c r="A72" s="40" t="s">
        <v>100</v>
      </c>
      <c r="B72" s="44" t="s">
        <v>101</v>
      </c>
      <c r="C72" s="45">
        <v>65.843999999999994</v>
      </c>
      <c r="D72" s="1"/>
      <c r="E72" s="53"/>
      <c r="F72" s="1"/>
      <c r="I72" s="58"/>
    </row>
    <row r="73" spans="1:9" ht="15.6" customHeight="1" x14ac:dyDescent="0.25">
      <c r="A73" s="59">
        <v>37</v>
      </c>
      <c r="B73" s="60" t="s">
        <v>102</v>
      </c>
      <c r="C73" s="61">
        <v>21553.9</v>
      </c>
      <c r="D73" s="1"/>
      <c r="E73" s="27"/>
      <c r="F73" s="1"/>
    </row>
    <row r="74" spans="1:9" ht="27.75" customHeight="1" x14ac:dyDescent="0.25">
      <c r="A74" s="59">
        <v>38</v>
      </c>
      <c r="B74" s="62" t="s">
        <v>103</v>
      </c>
      <c r="C74" s="63">
        <v>28.1</v>
      </c>
      <c r="D74" s="1"/>
      <c r="E74" s="1"/>
      <c r="F74" s="1"/>
    </row>
    <row r="75" spans="1:9" ht="27.75" customHeight="1" x14ac:dyDescent="0.25">
      <c r="A75" s="59">
        <v>39</v>
      </c>
      <c r="B75" s="51" t="s">
        <v>104</v>
      </c>
      <c r="C75" s="38">
        <v>4.2309999999999999</v>
      </c>
      <c r="D75" s="1"/>
      <c r="E75" s="1"/>
      <c r="F75" s="1"/>
    </row>
    <row r="76" spans="1:9" ht="20.45" customHeight="1" x14ac:dyDescent="0.25">
      <c r="A76" s="64">
        <v>40</v>
      </c>
      <c r="B76" s="51" t="s">
        <v>105</v>
      </c>
      <c r="C76" s="38">
        <v>258.39999999999998</v>
      </c>
      <c r="D76" s="1"/>
      <c r="E76" s="1"/>
      <c r="F76" s="1"/>
    </row>
    <row r="77" spans="1:9" ht="16.5" customHeight="1" x14ac:dyDescent="0.25">
      <c r="A77" s="64">
        <v>41</v>
      </c>
      <c r="B77" s="65" t="s">
        <v>106</v>
      </c>
      <c r="C77" s="38">
        <v>242</v>
      </c>
      <c r="D77" s="1"/>
      <c r="E77" s="1"/>
      <c r="F77" s="1"/>
    </row>
    <row r="78" spans="1:9" ht="16.5" customHeight="1" x14ac:dyDescent="0.25">
      <c r="A78" s="59">
        <v>42</v>
      </c>
      <c r="B78" s="65" t="s">
        <v>107</v>
      </c>
      <c r="C78" s="38">
        <v>106.63</v>
      </c>
      <c r="D78" s="1"/>
      <c r="E78" s="1"/>
      <c r="F78" s="1"/>
    </row>
    <row r="79" spans="1:9" ht="39" x14ac:dyDescent="0.25">
      <c r="A79" s="59">
        <v>43</v>
      </c>
      <c r="B79" s="66" t="s">
        <v>108</v>
      </c>
      <c r="C79" s="38">
        <v>216</v>
      </c>
      <c r="D79" s="1"/>
      <c r="E79" s="1"/>
      <c r="F79" s="1"/>
    </row>
    <row r="80" spans="1:9" ht="17.45" customHeight="1" x14ac:dyDescent="0.25">
      <c r="A80" s="59">
        <v>44</v>
      </c>
      <c r="B80" s="57" t="s">
        <v>109</v>
      </c>
      <c r="C80" s="38">
        <v>44.636000000000003</v>
      </c>
      <c r="D80" s="1"/>
      <c r="E80" s="1"/>
      <c r="F80" s="1"/>
    </row>
    <row r="81" spans="1:9" ht="17.25" customHeight="1" x14ac:dyDescent="0.25">
      <c r="A81" s="64">
        <v>45</v>
      </c>
      <c r="B81" s="57" t="s">
        <v>110</v>
      </c>
      <c r="C81" s="38">
        <v>69.599999999999994</v>
      </c>
      <c r="D81" s="1"/>
      <c r="E81" s="1"/>
      <c r="F81" s="1"/>
    </row>
    <row r="82" spans="1:9" ht="28.9" customHeight="1" x14ac:dyDescent="0.25">
      <c r="A82" s="59">
        <v>46</v>
      </c>
      <c r="B82" s="67" t="s">
        <v>111</v>
      </c>
      <c r="C82" s="38">
        <v>75.522000000000006</v>
      </c>
      <c r="D82" s="1"/>
      <c r="E82" s="1"/>
      <c r="F82" s="1"/>
    </row>
    <row r="83" spans="1:9" s="39" customFormat="1" ht="22.5" customHeight="1" x14ac:dyDescent="0.2">
      <c r="A83" s="59">
        <v>47</v>
      </c>
      <c r="B83" s="37" t="s">
        <v>112</v>
      </c>
      <c r="C83" s="38">
        <v>29.838999999999999</v>
      </c>
    </row>
    <row r="84" spans="1:9" s="39" customFormat="1" ht="22.5" customHeight="1" x14ac:dyDescent="0.2">
      <c r="A84" s="59">
        <v>48</v>
      </c>
      <c r="B84" s="37" t="s">
        <v>113</v>
      </c>
      <c r="C84" s="38">
        <v>65.781000000000006</v>
      </c>
    </row>
    <row r="85" spans="1:9" s="39" customFormat="1" ht="22.5" customHeight="1" x14ac:dyDescent="0.2">
      <c r="A85" s="64">
        <v>49</v>
      </c>
      <c r="B85" s="37" t="s">
        <v>114</v>
      </c>
      <c r="C85" s="38">
        <v>32.1</v>
      </c>
    </row>
    <row r="86" spans="1:9" ht="27.6" customHeight="1" x14ac:dyDescent="0.25">
      <c r="A86" s="64">
        <v>50</v>
      </c>
      <c r="B86" s="67" t="s">
        <v>115</v>
      </c>
      <c r="C86" s="38">
        <v>49.924999999999997</v>
      </c>
      <c r="D86" s="1"/>
      <c r="E86" s="1"/>
      <c r="F86" s="1"/>
    </row>
    <row r="87" spans="1:9" ht="27.6" customHeight="1" x14ac:dyDescent="0.25">
      <c r="A87" s="59">
        <v>51</v>
      </c>
      <c r="B87" s="68" t="s">
        <v>116</v>
      </c>
      <c r="C87" s="38">
        <v>28.696000000000002</v>
      </c>
      <c r="D87" s="1"/>
      <c r="E87" s="1"/>
      <c r="F87" s="1"/>
    </row>
    <row r="88" spans="1:9" s="39" customFormat="1" ht="75.75" customHeight="1" x14ac:dyDescent="0.2">
      <c r="A88" s="59">
        <v>52</v>
      </c>
      <c r="B88" s="68" t="s">
        <v>117</v>
      </c>
      <c r="C88" s="38">
        <v>18</v>
      </c>
    </row>
    <row r="89" spans="1:9" s="39" customFormat="1" ht="21" customHeight="1" x14ac:dyDescent="0.2">
      <c r="A89" s="59">
        <v>53</v>
      </c>
      <c r="B89" s="44" t="s">
        <v>118</v>
      </c>
      <c r="C89" s="38">
        <v>27</v>
      </c>
    </row>
    <row r="90" spans="1:9" ht="28.9" customHeight="1" x14ac:dyDescent="0.25">
      <c r="A90" s="64">
        <v>54</v>
      </c>
      <c r="B90" s="44" t="s">
        <v>119</v>
      </c>
      <c r="C90" s="38">
        <v>24.419</v>
      </c>
      <c r="D90" s="1"/>
      <c r="E90" s="1"/>
      <c r="F90" s="1"/>
    </row>
    <row r="91" spans="1:9" ht="45" customHeight="1" x14ac:dyDescent="0.25">
      <c r="A91" s="59">
        <v>55</v>
      </c>
      <c r="B91" s="69" t="s">
        <v>120</v>
      </c>
      <c r="C91" s="38">
        <v>86.4</v>
      </c>
      <c r="D91" s="1"/>
      <c r="E91" s="1"/>
      <c r="F91" s="1"/>
    </row>
    <row r="92" spans="1:9" s="39" customFormat="1" ht="56.25" customHeight="1" x14ac:dyDescent="0.2">
      <c r="A92" s="59">
        <v>56</v>
      </c>
      <c r="B92" s="69" t="s">
        <v>121</v>
      </c>
      <c r="C92" s="38">
        <v>24.988</v>
      </c>
      <c r="I92" s="70"/>
    </row>
    <row r="93" spans="1:9" s="39" customFormat="1" ht="30" customHeight="1" x14ac:dyDescent="0.2">
      <c r="A93" s="59">
        <v>57</v>
      </c>
      <c r="B93" s="44" t="s">
        <v>122</v>
      </c>
      <c r="C93" s="38">
        <v>1990.5</v>
      </c>
    </row>
    <row r="94" spans="1:9" ht="18" customHeight="1" x14ac:dyDescent="0.25">
      <c r="A94" s="64">
        <v>58</v>
      </c>
      <c r="B94" s="71" t="s">
        <v>123</v>
      </c>
      <c r="C94" s="38">
        <v>1575.1579999999999</v>
      </c>
      <c r="D94" s="1"/>
      <c r="E94" s="1"/>
      <c r="F94" s="1"/>
    </row>
    <row r="95" spans="1:9" ht="17.25" customHeight="1" x14ac:dyDescent="0.25">
      <c r="A95" s="64">
        <v>59</v>
      </c>
      <c r="B95" s="72" t="s">
        <v>124</v>
      </c>
      <c r="C95" s="38">
        <f>254.802+931.918+83.232</f>
        <v>1269.952</v>
      </c>
      <c r="D95" s="1"/>
      <c r="E95" s="1"/>
      <c r="F95" s="1"/>
    </row>
    <row r="96" spans="1:9" ht="15.6" customHeight="1" x14ac:dyDescent="0.25">
      <c r="A96" s="59">
        <v>60</v>
      </c>
      <c r="B96" s="73" t="s">
        <v>125</v>
      </c>
      <c r="C96" s="74">
        <f>C42+C43</f>
        <v>88166.078999999998</v>
      </c>
      <c r="D96" s="1"/>
      <c r="E96" s="1"/>
      <c r="F96" s="1"/>
      <c r="H96" s="34"/>
    </row>
    <row r="97" spans="1:8" x14ac:dyDescent="0.25">
      <c r="A97" s="59">
        <v>61</v>
      </c>
      <c r="B97" s="75" t="s">
        <v>126</v>
      </c>
      <c r="C97" s="76">
        <f>C98+C104+C101+C102+C103+C99+C105+C106+C107+C100</f>
        <v>10591.460999999999</v>
      </c>
      <c r="D97" s="1"/>
      <c r="E97" s="27"/>
      <c r="F97" s="27"/>
    </row>
    <row r="98" spans="1:8" x14ac:dyDescent="0.25">
      <c r="A98" s="59">
        <v>62</v>
      </c>
      <c r="B98" s="75" t="s">
        <v>127</v>
      </c>
      <c r="C98" s="77">
        <v>5999.2110000000002</v>
      </c>
      <c r="D98" s="1"/>
      <c r="E98" s="78"/>
      <c r="F98" s="79"/>
    </row>
    <row r="99" spans="1:8" x14ac:dyDescent="0.25">
      <c r="A99" s="64">
        <v>63</v>
      </c>
      <c r="B99" s="75" t="s">
        <v>128</v>
      </c>
      <c r="C99" s="77">
        <v>44.207999999999998</v>
      </c>
      <c r="D99" s="1"/>
      <c r="E99" s="78"/>
      <c r="F99" s="1"/>
    </row>
    <row r="100" spans="1:8" x14ac:dyDescent="0.25">
      <c r="A100" s="59">
        <v>64</v>
      </c>
      <c r="B100" s="75" t="s">
        <v>129</v>
      </c>
      <c r="C100" s="77">
        <v>1432.962</v>
      </c>
      <c r="D100" s="1"/>
      <c r="E100" s="78"/>
      <c r="F100" s="1"/>
    </row>
    <row r="101" spans="1:8" x14ac:dyDescent="0.25">
      <c r="A101" s="59">
        <v>65</v>
      </c>
      <c r="B101" s="80" t="s">
        <v>130</v>
      </c>
      <c r="C101" s="77">
        <v>170.56800000000001</v>
      </c>
      <c r="D101" s="1"/>
      <c r="E101" s="78"/>
      <c r="F101" s="1"/>
    </row>
    <row r="102" spans="1:8" x14ac:dyDescent="0.25">
      <c r="A102" s="59">
        <v>66</v>
      </c>
      <c r="B102" s="80" t="s">
        <v>131</v>
      </c>
      <c r="C102" s="77">
        <v>24.542999999999999</v>
      </c>
      <c r="D102" s="1"/>
      <c r="E102" s="78"/>
      <c r="F102" s="1"/>
    </row>
    <row r="103" spans="1:8" x14ac:dyDescent="0.25">
      <c r="A103" s="64">
        <v>67</v>
      </c>
      <c r="B103" s="80" t="s">
        <v>132</v>
      </c>
      <c r="C103" s="77">
        <v>183.56100000000001</v>
      </c>
      <c r="D103" s="1"/>
      <c r="E103" s="78"/>
      <c r="F103" s="1"/>
    </row>
    <row r="104" spans="1:8" x14ac:dyDescent="0.25">
      <c r="A104" s="64">
        <v>68</v>
      </c>
      <c r="B104" s="75" t="s">
        <v>133</v>
      </c>
      <c r="C104" s="77">
        <v>704.57899999999995</v>
      </c>
      <c r="D104" s="1"/>
      <c r="E104" s="78"/>
      <c r="F104" s="1"/>
    </row>
    <row r="105" spans="1:8" x14ac:dyDescent="0.25">
      <c r="A105" s="59">
        <v>69</v>
      </c>
      <c r="B105" s="80" t="s">
        <v>134</v>
      </c>
      <c r="C105" s="45">
        <v>409.09300000000002</v>
      </c>
      <c r="D105" s="1"/>
      <c r="E105" s="81"/>
      <c r="F105" s="1"/>
      <c r="G105" s="27"/>
    </row>
    <row r="106" spans="1:8" x14ac:dyDescent="0.25">
      <c r="A106" s="59">
        <v>70</v>
      </c>
      <c r="B106" s="80" t="s">
        <v>135</v>
      </c>
      <c r="C106" s="45">
        <v>31.372</v>
      </c>
      <c r="D106" s="1"/>
      <c r="E106" s="81"/>
      <c r="F106" s="1"/>
    </row>
    <row r="107" spans="1:8" x14ac:dyDescent="0.25">
      <c r="A107" s="59">
        <v>71</v>
      </c>
      <c r="B107" s="80" t="s">
        <v>136</v>
      </c>
      <c r="C107" s="45">
        <v>1591.364</v>
      </c>
      <c r="D107" s="1"/>
      <c r="E107" s="1"/>
      <c r="F107" s="1"/>
    </row>
    <row r="108" spans="1:8" ht="13.5" customHeight="1" x14ac:dyDescent="0.25">
      <c r="A108" s="64">
        <v>72</v>
      </c>
      <c r="B108" s="82" t="s">
        <v>137</v>
      </c>
      <c r="C108" s="76">
        <f>C96+C97</f>
        <v>98757.54</v>
      </c>
      <c r="D108" s="1"/>
      <c r="E108" s="1"/>
      <c r="F108" s="1"/>
    </row>
    <row r="109" spans="1:8" ht="13.5" customHeight="1" x14ac:dyDescent="0.25">
      <c r="A109" s="83"/>
      <c r="B109" s="84"/>
      <c r="C109" s="85"/>
    </row>
    <row r="110" spans="1:8" ht="15" customHeight="1" x14ac:dyDescent="0.25">
      <c r="B110" s="86"/>
      <c r="C110" s="81"/>
      <c r="H110" s="27"/>
    </row>
    <row r="111" spans="1:8" ht="15" customHeight="1" x14ac:dyDescent="0.25">
      <c r="B111" s="87"/>
      <c r="C111" s="81"/>
    </row>
    <row r="112" spans="1:8" ht="19.149999999999999" customHeight="1" x14ac:dyDescent="0.25">
      <c r="B112" s="88"/>
      <c r="C112" s="81"/>
    </row>
    <row r="113" spans="2:6" ht="17.45" customHeight="1" x14ac:dyDescent="0.25">
      <c r="B113" s="86"/>
      <c r="C113" s="81"/>
      <c r="D113" s="89"/>
    </row>
    <row r="114" spans="2:6" x14ac:dyDescent="0.25">
      <c r="B114" s="86"/>
      <c r="C114" s="78"/>
    </row>
    <row r="115" spans="2:6" x14ac:dyDescent="0.25">
      <c r="B115" s="90"/>
      <c r="C115" s="78"/>
    </row>
    <row r="116" spans="2:6" ht="13.5" customHeight="1" x14ac:dyDescent="0.25">
      <c r="B116" s="91"/>
      <c r="D116" s="92"/>
      <c r="F116" s="93"/>
    </row>
    <row r="117" spans="2:6" ht="13.5" customHeight="1" x14ac:dyDescent="0.25">
      <c r="B117" s="91"/>
    </row>
    <row r="118" spans="2:6" x14ac:dyDescent="0.25">
      <c r="D118" s="89"/>
    </row>
    <row r="120" spans="2:6" x14ac:dyDescent="0.25">
      <c r="B120" s="86"/>
      <c r="C120" s="81"/>
    </row>
    <row r="121" spans="2:6" x14ac:dyDescent="0.25">
      <c r="B121" s="86"/>
      <c r="C121" s="81"/>
    </row>
    <row r="122" spans="2:6" x14ac:dyDescent="0.25">
      <c r="B122" s="86"/>
      <c r="C122" s="81"/>
    </row>
    <row r="123" spans="2:6" x14ac:dyDescent="0.25">
      <c r="B123" s="86"/>
      <c r="C123" s="81"/>
    </row>
    <row r="124" spans="2:6" x14ac:dyDescent="0.25">
      <c r="B124" s="94"/>
      <c r="C124" s="95"/>
    </row>
  </sheetData>
  <pageMargins left="0.70866141732283472" right="0.70866141732283472" top="0.35433070866141736" bottom="0.35433070866141736"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priedas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Bagdevičienė</dc:creator>
  <cp:lastModifiedBy>Diana Bagdevičienė</cp:lastModifiedBy>
  <dcterms:created xsi:type="dcterms:W3CDTF">2025-04-15T07:53:19Z</dcterms:created>
  <dcterms:modified xsi:type="dcterms:W3CDTF">2025-04-15T07:54:31Z</dcterms:modified>
</cp:coreProperties>
</file>